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mc:AlternateContent xmlns:mc="http://schemas.openxmlformats.org/markup-compatibility/2006">
    <mc:Choice Requires="x15">
      <x15ac:absPath xmlns:x15ac="http://schemas.microsoft.com/office/spreadsheetml/2010/11/ac" url="C:\Users\lyl\Downloads\"/>
    </mc:Choice>
  </mc:AlternateContent>
  <xr:revisionPtr revIDLastSave="0" documentId="13_ncr:1_{86CA7244-32D9-4647-9B2F-F2DE9C99490D}" xr6:coauthVersionLast="47" xr6:coauthVersionMax="47" xr10:uidLastSave="{00000000-0000-0000-0000-000000000000}"/>
  <bookViews>
    <workbookView xWindow="28680" yWindow="-2655" windowWidth="29040" windowHeight="15840" xr2:uid="{00000000-000D-0000-FFFF-FFFF00000000}"/>
  </bookViews>
  <sheets>
    <sheet name="Contracted List" sheetId="4" r:id="rId1"/>
    <sheet name="Deletions List" sheetId="3" r:id="rId2"/>
  </sheets>
  <definedNames>
    <definedName name="_xlnm._FilterDatabase" localSheetId="0" hidden="1">'Contracted List'!$A$3:$O$581</definedName>
    <definedName name="_xlnm._FilterDatabase" localSheetId="1" hidden="1">'Deletions List'!$A$3:$F$92</definedName>
    <definedName name="_xlnm.Print_Area" localSheetId="0">'Contracted List'!$A$1:$O$581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61" i="4" l="1"/>
  <c r="L462" i="4"/>
  <c r="L452" i="4"/>
  <c r="L451" i="4"/>
  <c r="L356" i="4"/>
  <c r="L355" i="4"/>
  <c r="L335" i="4" l="1"/>
  <c r="L328" i="4"/>
  <c r="L323" i="4"/>
  <c r="L268" i="4" l="1"/>
  <c r="L369" i="4"/>
  <c r="L368" i="4"/>
  <c r="L224" i="4"/>
  <c r="G196" i="4" l="1"/>
  <c r="L196" i="4"/>
  <c r="L197"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G51" i="4"/>
  <c r="L51" i="4"/>
  <c r="G52" i="4"/>
  <c r="L52" i="4"/>
  <c r="G53"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38" i="4"/>
  <c r="L130" i="4"/>
  <c r="L139" i="4"/>
  <c r="L131" i="4"/>
  <c r="L132" i="4"/>
  <c r="L142" i="4"/>
  <c r="L128" i="4"/>
  <c r="L126" i="4"/>
  <c r="L129" i="4"/>
  <c r="L127" i="4"/>
  <c r="L145" i="4"/>
  <c r="L146" i="4"/>
  <c r="L144" i="4"/>
  <c r="L147" i="4"/>
  <c r="L140" i="4"/>
  <c r="L141" i="4"/>
  <c r="L151" i="4"/>
  <c r="L152" i="4"/>
  <c r="L136" i="4"/>
  <c r="L133" i="4"/>
  <c r="L135" i="4"/>
  <c r="L150" i="4"/>
  <c r="L137" i="4"/>
  <c r="L134" i="4"/>
  <c r="L143" i="4"/>
  <c r="L148" i="4"/>
  <c r="L149"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318" i="4"/>
  <c r="L319" i="4"/>
  <c r="L321" i="4"/>
  <c r="L334" i="4"/>
  <c r="L267" i="4"/>
  <c r="L407" i="4"/>
  <c r="L306" i="4"/>
  <c r="L307" i="4"/>
  <c r="L308" i="4"/>
  <c r="L309" i="4"/>
  <c r="L311" i="4"/>
  <c r="L312" i="4"/>
  <c r="L313" i="4"/>
  <c r="L314" i="4"/>
  <c r="L331" i="4"/>
  <c r="L332" i="4"/>
  <c r="L271" i="4"/>
  <c r="L272" i="4"/>
  <c r="L286" i="4"/>
  <c r="L287" i="4"/>
  <c r="L305" i="4"/>
  <c r="L310" i="4"/>
  <c r="L276" i="4"/>
  <c r="L403" i="4"/>
  <c r="L402" i="4"/>
  <c r="L322" i="4"/>
  <c r="L320" i="4"/>
  <c r="L324" i="4"/>
  <c r="L325" i="4"/>
  <c r="L290" i="4"/>
  <c r="L291" i="4"/>
  <c r="L292" i="4"/>
  <c r="L278" i="4"/>
  <c r="L404" i="4"/>
  <c r="L279" i="4"/>
  <c r="L405" i="4"/>
  <c r="L257" i="4"/>
  <c r="L259" i="4"/>
  <c r="L261" i="4"/>
  <c r="L269" i="4"/>
  <c r="L284" i="4"/>
  <c r="L293" i="4"/>
  <c r="L315" i="4"/>
  <c r="L316" i="4"/>
  <c r="L317" i="4"/>
  <c r="L273" i="4"/>
  <c r="L288" i="4"/>
  <c r="L333" i="4"/>
  <c r="L264" i="4"/>
  <c r="L282" i="4"/>
  <c r="L265" i="4"/>
  <c r="L337" i="4"/>
  <c r="L297" i="4"/>
  <c r="L301" i="4"/>
  <c r="L270" i="4"/>
  <c r="L329" i="4"/>
  <c r="L274" i="4"/>
  <c r="L330" i="4"/>
  <c r="L338" i="4"/>
  <c r="L281" i="4"/>
  <c r="L266" i="4"/>
  <c r="L298" i="4"/>
  <c r="L299" i="4"/>
  <c r="L406" i="4"/>
  <c r="L285" i="4"/>
  <c r="L258" i="4"/>
  <c r="L262" i="4"/>
  <c r="L336" i="4"/>
  <c r="L302" i="4"/>
  <c r="L303" i="4"/>
  <c r="L294" i="4"/>
  <c r="L295" i="4"/>
  <c r="L263" i="4"/>
  <c r="L277" i="4"/>
  <c r="L289" i="4"/>
  <c r="L300" i="4"/>
  <c r="L296" i="4"/>
  <c r="L304" i="4"/>
  <c r="L340" i="4"/>
  <c r="L341" i="4"/>
  <c r="L342" i="4"/>
  <c r="L343" i="4"/>
  <c r="L344" i="4"/>
  <c r="L345" i="4"/>
  <c r="L346" i="4"/>
  <c r="L347" i="4"/>
  <c r="L348" i="4"/>
  <c r="L349" i="4"/>
  <c r="L350" i="4"/>
  <c r="L351" i="4"/>
  <c r="L352" i="4"/>
  <c r="L353" i="4"/>
  <c r="L354" i="4"/>
  <c r="L357" i="4"/>
  <c r="L358" i="4"/>
  <c r="L359" i="4"/>
  <c r="L360" i="4"/>
  <c r="L361" i="4"/>
  <c r="L362" i="4"/>
  <c r="L363" i="4"/>
  <c r="L364" i="4"/>
  <c r="L365" i="4"/>
  <c r="L366" i="4"/>
  <c r="L367"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260" i="4"/>
  <c r="L275" i="4"/>
  <c r="L339" i="4"/>
  <c r="L283" i="4"/>
  <c r="L280" i="4"/>
  <c r="L326" i="4"/>
  <c r="L408" i="4"/>
  <c r="L409" i="4"/>
  <c r="L410" i="4"/>
  <c r="L411" i="4"/>
  <c r="L412" i="4"/>
  <c r="L413" i="4"/>
  <c r="L414" i="4"/>
  <c r="L415" i="4"/>
  <c r="L416" i="4"/>
  <c r="L417" i="4"/>
  <c r="L418" i="4"/>
  <c r="L419" i="4"/>
  <c r="L420" i="4"/>
  <c r="L421" i="4"/>
  <c r="L422" i="4"/>
  <c r="L423" i="4"/>
  <c r="L424" i="4"/>
  <c r="L425" i="4"/>
  <c r="L426" i="4"/>
  <c r="L427" i="4"/>
  <c r="L428" i="4"/>
  <c r="L429" i="4"/>
  <c r="F430" i="4"/>
  <c r="L430" i="4"/>
  <c r="F431" i="4"/>
  <c r="L431" i="4"/>
  <c r="L432" i="4"/>
  <c r="L433" i="4"/>
  <c r="K434" i="4"/>
  <c r="L434" i="4" s="1"/>
  <c r="L435" i="4"/>
  <c r="L436" i="4"/>
  <c r="L437" i="4"/>
  <c r="L438" i="4"/>
  <c r="L439" i="4"/>
  <c r="L440" i="4"/>
  <c r="L444" i="4"/>
  <c r="L445" i="4"/>
  <c r="L446" i="4"/>
  <c r="L447" i="4"/>
  <c r="L448" i="4"/>
  <c r="L449" i="4"/>
  <c r="L450" i="4"/>
  <c r="L453" i="4"/>
  <c r="L454" i="4"/>
  <c r="L455" i="4"/>
  <c r="L456" i="4"/>
  <c r="L457" i="4"/>
  <c r="L458" i="4"/>
  <c r="L459" i="4"/>
  <c r="L460" i="4"/>
  <c r="L441" i="4"/>
  <c r="L442" i="4"/>
  <c r="L443"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F547" i="4"/>
  <c r="G547" i="4"/>
  <c r="L547" i="4"/>
  <c r="F548" i="4"/>
  <c r="G548" i="4"/>
  <c r="L548" i="4"/>
  <c r="F549" i="4"/>
  <c r="G549" i="4"/>
  <c r="L549" i="4"/>
  <c r="F550" i="4"/>
  <c r="G550"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Bradley, Lori@DHCS</author>
  </authors>
  <commentList>
    <comment ref="A1" authorId="0" shapeId="0" xr:uid="{00000000-0006-0000-0000-000001000000}">
      <text>
        <r>
          <rPr>
            <b/>
            <sz val="9"/>
            <color indexed="81"/>
            <rFont val="Tahoma"/>
            <family val="2"/>
          </rPr>
          <t>Bradley, Lori@DHCS:</t>
        </r>
        <r>
          <rPr>
            <sz val="9"/>
            <color indexed="81"/>
            <rFont val="Tahoma"/>
            <family val="2"/>
          </rPr>
          <t xml:space="preserve">
Proposed changing this to CONTRACTED List, as all the MACs are guaranteed. </t>
        </r>
      </text>
    </comment>
    <comment ref="L3" authorId="0" shapeId="0" xr:uid="{00000000-0006-0000-0000-000002000000}">
      <text>
        <r>
          <rPr>
            <b/>
            <sz val="9"/>
            <color indexed="81"/>
            <rFont val="Tahoma"/>
            <family val="2"/>
          </rPr>
          <t>Bradley, Lori@DHCS:</t>
        </r>
        <r>
          <rPr>
            <sz val="9"/>
            <color indexed="81"/>
            <rFont val="Tahoma"/>
            <family val="2"/>
          </rPr>
          <t xml:space="preserve">
The EAC has been updated for all contracted products, effective July 1, 2023. </t>
        </r>
      </text>
    </comment>
  </commentList>
</comments>
</file>

<file path=xl/sharedStrings.xml><?xml version="1.0" encoding="utf-8"?>
<sst xmlns="http://schemas.openxmlformats.org/spreadsheetml/2006/main" count="5685" uniqueCount="2508">
  <si>
    <r>
      <t xml:space="preserve"> List of </t>
    </r>
    <r>
      <rPr>
        <b/>
        <sz val="16"/>
        <color theme="1"/>
        <rFont val="Arial"/>
        <family val="2"/>
      </rPr>
      <t>Contracted</t>
    </r>
    <r>
      <rPr>
        <b/>
        <sz val="16"/>
        <color rgb="FF000000"/>
        <rFont val="Arial"/>
        <family val="2"/>
      </rPr>
      <t xml:space="preserve"> Enteral Nutrition Products </t>
    </r>
  </si>
  <si>
    <r>
      <t>This spreadsheet contains enteral nutrition products eligible for coverage and reimbursement, subject to an approved prior authorization, under Medi-Cal Rx when billed by Medi-Cal Rx eligible pharmacy providers. Refer to the</t>
    </r>
    <r>
      <rPr>
        <i/>
        <sz val="12"/>
        <rFont val="Arial"/>
        <family val="2"/>
      </rPr>
      <t xml:space="preserve"> Enteral Nutrition Products</t>
    </r>
    <r>
      <rPr>
        <sz val="12"/>
        <rFont val="Arial"/>
        <family val="2"/>
      </rPr>
      <t xml:space="preserve"> sections of the </t>
    </r>
    <r>
      <rPr>
        <i/>
        <sz val="12"/>
        <rFont val="Arial"/>
        <family val="2"/>
      </rPr>
      <t>Medi-Cal Rx Provider Manual</t>
    </r>
    <r>
      <rPr>
        <sz val="12"/>
        <rFont val="Arial"/>
        <family val="2"/>
      </rPr>
      <t xml:space="preserve"> for coverage and established criteria, quantity limits and additional billing information. This spreadsheet is subject to change with notification in the provider alerts. 'EAC' (estimated acquistion cost) is the maximum product cost reimbursed. The manufacturers have guaranteed, upon request, Medi-Cal Rx pharmacy providers can purchase the products at or below the maximum acquisition cost (MAC) for dispensing to eligible Medi-Cal recipients and billed through Medi-Cal Rx. To receive reimbursement, the 11-digit billing number (NDC) on each product package dispensed must be an exact match to a product  Medi-Cal 11-digit billing number (NDC) in this spreadsheet and the 11-digit billing number (NDC) submitted on the pharmacy claim. In addition to the established criteria, the product-specific criteria in this spreadsheet must be met and a claim</t>
    </r>
    <r>
      <rPr>
        <b/>
        <sz val="12"/>
        <rFont val="Arial"/>
        <family val="2"/>
      </rPr>
      <t xml:space="preserve"> is restricted to a 31-day supply of product to meet the beneficiary's nutritional needs. A 31-day supply is defined as the beneficiary’s daily caloric requirement for product (specified by the physician on the prescription), multiplied by 31 days, divided by caloric density of product, and rounded up to the smallest available package size. Rounding up does not include rounding up to six packs or full cases of product.</t>
    </r>
  </si>
  <si>
    <t>Product Category</t>
  </si>
  <si>
    <t>Product Type</t>
  </si>
  <si>
    <t>Manufacturer</t>
  </si>
  <si>
    <t>Product Label Name</t>
  </si>
  <si>
    <t xml:space="preserve">Product-Specific Criteria </t>
  </si>
  <si>
    <t>Caloric density kcal/g or ml)</t>
  </si>
  <si>
    <t xml:space="preserve"> Protein per g or ml) </t>
  </si>
  <si>
    <t xml:space="preserve"> Medi-Cal 11-digit billing number (NDC)</t>
  </si>
  <si>
    <t xml:space="preserve"> UPC Number per Item (For Reference Only) </t>
  </si>
  <si>
    <t xml:space="preserve"> UPC Number per Case (For Reference Only) </t>
  </si>
  <si>
    <t xml:space="preserve"> MAC per gm or ml  </t>
  </si>
  <si>
    <t xml:space="preserve"> EAC per gm or ml  </t>
  </si>
  <si>
    <t>Maximum Quantity (grams or mLs)</t>
  </si>
  <si>
    <t>Effective Date of Change</t>
  </si>
  <si>
    <t xml:space="preserve">Description of change </t>
  </si>
  <si>
    <t>Elemental and Semi-Elemental</t>
  </si>
  <si>
    <t xml:space="preserve">Amino Acid-based (100 percent)  </t>
  </si>
  <si>
    <t>Abbott Nutrition; 
1-800-227-5767</t>
  </si>
  <si>
    <t>EleCare Junior  400g, Unflavored, powder</t>
  </si>
  <si>
    <t>none</t>
  </si>
  <si>
    <t>70074055254</t>
  </si>
  <si>
    <t>070074552545</t>
  </si>
  <si>
    <t>070074552538</t>
  </si>
  <si>
    <t>Added maximum quantity</t>
  </si>
  <si>
    <t>EleCare Junior,  Banana 400g powder</t>
  </si>
  <si>
    <t>70074066276</t>
  </si>
  <si>
    <t>070074662763</t>
  </si>
  <si>
    <t>070074662756</t>
  </si>
  <si>
    <t>EleCare Junior,  Chocolate 400g powder</t>
  </si>
  <si>
    <t>70074066271</t>
  </si>
  <si>
    <t>070074662718</t>
  </si>
  <si>
    <t>070074662732</t>
  </si>
  <si>
    <t>EleCare Junior,  Vanilla, 400g 6CT powder</t>
  </si>
  <si>
    <t>70074056586</t>
  </si>
  <si>
    <t>070074565866</t>
  </si>
  <si>
    <t>070074565859</t>
  </si>
  <si>
    <t>Peptide-based</t>
  </si>
  <si>
    <t xml:space="preserve">PEDIASURE PEPTIDE 1 CAL CHOCOLATE, 8 OZ BTL </t>
  </si>
  <si>
    <t>PediaSure Peptide 1.0 Cal Unflavored, 1L ready to hang</t>
  </si>
  <si>
    <t>70074067416</t>
  </si>
  <si>
    <t>070074674162</t>
  </si>
  <si>
    <t>070074674155</t>
  </si>
  <si>
    <t>PediaSure Peptide 1.0 Cal, Strawberry, 8 oz Btl</t>
  </si>
  <si>
    <t>70074067412</t>
  </si>
  <si>
    <t>070074674124</t>
  </si>
  <si>
    <t>070074674117</t>
  </si>
  <si>
    <t>PediaSure Peptide 1.0 Cal, Unflavored, 8 oz Btl</t>
  </si>
  <si>
    <t>70074067414</t>
  </si>
  <si>
    <t>070074674148</t>
  </si>
  <si>
    <t>070074674131</t>
  </si>
  <si>
    <t>PediaSure Peptide 1.0 Cal, Vanilla, 8 oz Btl</t>
  </si>
  <si>
    <t>70074067410</t>
  </si>
  <si>
    <t>070074674100</t>
  </si>
  <si>
    <t>070074674070</t>
  </si>
  <si>
    <t>PediaSure Peptide 1.5 Cal Vanilla,1L ready to hang</t>
  </si>
  <si>
    <t>70074067420</t>
  </si>
  <si>
    <t>070074674209</t>
  </si>
  <si>
    <t>070074674193</t>
  </si>
  <si>
    <t>PediaSure Peptide 1.5 Cal, Vanilla, 8 oz Btl</t>
  </si>
  <si>
    <t>70074067418</t>
  </si>
  <si>
    <t>070074674186</t>
  </si>
  <si>
    <t>070074674179</t>
  </si>
  <si>
    <t>Perative, 1L ready to hang</t>
  </si>
  <si>
    <t>70074062724</t>
  </si>
  <si>
    <t>070074627243</t>
  </si>
  <si>
    <t>070074627236</t>
  </si>
  <si>
    <t>Perative, 8oz, recloseable carton</t>
  </si>
  <si>
    <t>70074064815</t>
  </si>
  <si>
    <t>070074648156</t>
  </si>
  <si>
    <t>070074648163</t>
  </si>
  <si>
    <t>Pivot 1.5 Cal,   1L ready to hang</t>
  </si>
  <si>
    <t>70074062720</t>
  </si>
  <si>
    <t>070074627205</t>
  </si>
  <si>
    <t>070074627199</t>
  </si>
  <si>
    <t>Pivot 1.5 Cal,  8oz, recloseable container</t>
  </si>
  <si>
    <t>70074065006</t>
  </si>
  <si>
    <t>070074650067</t>
  </si>
  <si>
    <t>070074650074</t>
  </si>
  <si>
    <t>Vital 1.0 Cal,  8 oz recloseable container</t>
  </si>
  <si>
    <t>70074064829</t>
  </si>
  <si>
    <t>070074648293</t>
  </si>
  <si>
    <t>070074648323</t>
  </si>
  <si>
    <t>Vital 1.0 Cal, 1L ready to hang</t>
  </si>
  <si>
    <t>70074062712</t>
  </si>
  <si>
    <t>070074627120</t>
  </si>
  <si>
    <t>070074627113</t>
  </si>
  <si>
    <t>Vital 1.5 Cal, 1L ready to hang</t>
  </si>
  <si>
    <t>70074062714</t>
  </si>
  <si>
    <t>070074627144</t>
  </si>
  <si>
    <t>070074627137</t>
  </si>
  <si>
    <t>Vital 1.5 Cal, 8 oz recloseable container</t>
  </si>
  <si>
    <t>70074064824</t>
  </si>
  <si>
    <t>070074648248</t>
  </si>
  <si>
    <t>070074648255</t>
  </si>
  <si>
    <t>Vital AF 1.2 Cal, 1L ready to hang</t>
  </si>
  <si>
    <t>70074062716</t>
  </si>
  <si>
    <t>070074627168</t>
  </si>
  <si>
    <t>070074627151</t>
  </si>
  <si>
    <t>Vital AF 1.2 Cal, 8 oz recloseable container</t>
  </si>
  <si>
    <t>70074064826</t>
  </si>
  <si>
    <t>070074648262</t>
  </si>
  <si>
    <t>070074648286</t>
  </si>
  <si>
    <t>Vital HP  1L ready to hang</t>
  </si>
  <si>
    <t>70074063082</t>
  </si>
  <si>
    <t>070074630823</t>
  </si>
  <si>
    <t>070074630816</t>
  </si>
  <si>
    <t>Vital HP, 8 oz recloseable container</t>
  </si>
  <si>
    <t>70074064817</t>
  </si>
  <si>
    <t>070074648170</t>
  </si>
  <si>
    <t>070074648200</t>
  </si>
  <si>
    <t>Vital Peptide 1.5, vanilla,  8 oz recloseable container</t>
  </si>
  <si>
    <t>70074066237</t>
  </si>
  <si>
    <t>070074662374</t>
  </si>
  <si>
    <t>070074662367</t>
  </si>
  <si>
    <t>Ajinomoto Cambrooke, Inc.; 
1-866-456-9776</t>
  </si>
  <si>
    <t>Enū NUTRITIONAL SHAKE, Creamy Chocolate, 
250 mL tetra x24 case</t>
  </si>
  <si>
    <t>851272005251</t>
  </si>
  <si>
    <t>324359323246</t>
  </si>
  <si>
    <t>Enū NUTRITIONAL SHAKE, Vanilla Creme, 
250 mL tetra x24 case</t>
  </si>
  <si>
    <t>851272005268</t>
  </si>
  <si>
    <t>324359322249</t>
  </si>
  <si>
    <t>Essential Care Jr, 400g, Unflavored, Powder</t>
  </si>
  <si>
    <t>24359080112</t>
  </si>
  <si>
    <t>324359801126</t>
  </si>
  <si>
    <t>None</t>
  </si>
  <si>
    <t>Essential Care Jr, 400g x6, Unflavored, Powder</t>
  </si>
  <si>
    <t>324359801133</t>
  </si>
  <si>
    <t>Essential Care Jr, 400g, Vanilla, Powder</t>
  </si>
  <si>
    <t>324359802123</t>
  </si>
  <si>
    <t>Essential Care Jr, 400g x6, Vanilla, Powder</t>
  </si>
  <si>
    <t>324359802130</t>
  </si>
  <si>
    <t>Essential Care Jr, 400g, White Chocolate, Powder</t>
  </si>
  <si>
    <t>24359080312</t>
  </si>
  <si>
    <t>324359803120</t>
  </si>
  <si>
    <t>Essential Care Jr, 400g x6, White Chocolate, Powder</t>
  </si>
  <si>
    <t>324359803137</t>
  </si>
  <si>
    <t>Essential Care Jr, 400g, Citrus, Powder</t>
  </si>
  <si>
    <t>324359804127</t>
  </si>
  <si>
    <t>Essential Care Jr, 400g x6, Citrus, Powder</t>
  </si>
  <si>
    <t>324359804134</t>
  </si>
  <si>
    <t>EquaCare Jr 400g, Unflavored, Powder</t>
  </si>
  <si>
    <t>24359081108</t>
  </si>
  <si>
    <t>324359811088</t>
  </si>
  <si>
    <t>EquaCare Jr 400g X6, Unflavored, Powder 4.85 kcal/g</t>
  </si>
  <si>
    <t>24359081110</t>
  </si>
  <si>
    <t>324359811101</t>
  </si>
  <si>
    <t>EquaCare Jr 400g, Vanilla, Powder</t>
  </si>
  <si>
    <t>24359081208</t>
  </si>
  <si>
    <t>324359812085</t>
  </si>
  <si>
    <t>EquaCare Jr 400g X6, Vanilla, Powder 4.85 kcal/g</t>
  </si>
  <si>
    <t>24359081210</t>
  </si>
  <si>
    <t>324359812108</t>
  </si>
  <si>
    <t>EquaCare Jr 400g, Choc, Powder</t>
  </si>
  <si>
    <t>24359081308</t>
  </si>
  <si>
    <t>324359813082</t>
  </si>
  <si>
    <t>EquaCare Jr 400g x6, Choc, Powder 4.85 kcal/g</t>
  </si>
  <si>
    <t>24359081310</t>
  </si>
  <si>
    <t>324359813105</t>
  </si>
  <si>
    <t>Functional Formularies; 
1-844-631-8365</t>
  </si>
  <si>
    <t xml:space="preserve">Liquid Hope Peptide, unflavored, 341g  </t>
  </si>
  <si>
    <t>57858000428</t>
  </si>
  <si>
    <t>857858004281</t>
  </si>
  <si>
    <t>10857858004288</t>
  </si>
  <si>
    <t>Liquid  Hope Peptide High Protein, 341g</t>
  </si>
  <si>
    <t>57858000432</t>
  </si>
  <si>
    <t>857858004328</t>
  </si>
  <si>
    <t>00857858004434</t>
  </si>
  <si>
    <t>Liquid Hope Peptide Berry Medley</t>
  </si>
  <si>
    <t>857858004502</t>
  </si>
  <si>
    <t>857858004533</t>
  </si>
  <si>
    <t>Added</t>
  </si>
  <si>
    <t xml:space="preserve">Nourish Peptide, unflavored, 341g   </t>
  </si>
  <si>
    <t>57858000427</t>
  </si>
  <si>
    <t>857858004274</t>
  </si>
  <si>
    <t>10857858004271</t>
  </si>
  <si>
    <t>Nourish Peptide, Berry Medley, 341g</t>
  </si>
  <si>
    <t>857858004441</t>
  </si>
  <si>
    <t>00857858004458</t>
  </si>
  <si>
    <t>Kate Farms, Inc.; 
1-805-845-2446</t>
  </si>
  <si>
    <t>Kate Farms Pediatric Peptide 1.0, vanilla, 250ml</t>
  </si>
  <si>
    <t>11112003052</t>
  </si>
  <si>
    <t>811112030522</t>
  </si>
  <si>
    <t>Kate Farms Pediatric Peptide 1.5 vanilla, 250ml</t>
  </si>
  <si>
    <t>51823000687</t>
  </si>
  <si>
    <t>851823006874</t>
  </si>
  <si>
    <t>Kate Farms Pediatric Peptide 1.5, plain, 250ml</t>
  </si>
  <si>
    <t>11112003069</t>
  </si>
  <si>
    <t>811112030690</t>
  </si>
  <si>
    <t>811112030706</t>
  </si>
  <si>
    <t>Kate Farms Peptide 1.0 Plain, 325mL</t>
  </si>
  <si>
    <t>11112003048</t>
  </si>
  <si>
    <t>811112030485</t>
  </si>
  <si>
    <t>811112030492</t>
  </si>
  <si>
    <t>Kate Farms Peptide 1.0 Vanilla, 325mL</t>
  </si>
  <si>
    <t>11112003054</t>
  </si>
  <si>
    <t>811112030546</t>
  </si>
  <si>
    <t>811112030553</t>
  </si>
  <si>
    <t>Kate Farms Peptide 1.5 plain, 325ml</t>
  </si>
  <si>
    <t>51823000646</t>
  </si>
  <si>
    <t>851823006461</t>
  </si>
  <si>
    <t>Kate Farms Peptide 1.5, Vanilla, 325ml</t>
  </si>
  <si>
    <t>51823000647</t>
  </si>
  <si>
    <t>851823006478</t>
  </si>
  <si>
    <t>851823006386</t>
  </si>
  <si>
    <t>Extensively Hydrolyzed Products (EH)</t>
  </si>
  <si>
    <t>Mead Johnson &amp; Company, LLC; 
1-800-457-3550</t>
  </si>
  <si>
    <t>Nutramigen Enflora LGG Toddler Powder,357 g</t>
  </si>
  <si>
    <t>00087510734</t>
  </si>
  <si>
    <t>300875107348</t>
  </si>
  <si>
    <t>300875107355</t>
  </si>
  <si>
    <t>PurAmino Jr Powder, 400g, powder, unflavored</t>
  </si>
  <si>
    <t>00087512246</t>
  </si>
  <si>
    <t>300875122464</t>
  </si>
  <si>
    <t>300875122471</t>
  </si>
  <si>
    <t xml:space="preserve">PurAmino Jr Powder, 400g, powder, vanilla </t>
  </si>
  <si>
    <t>00087512244</t>
  </si>
  <si>
    <t xml:space="preserve">Nestlé HealthCare Nutrition; 
1-888-240-2713 </t>
  </si>
  <si>
    <t>Alfamino Junior, unflav powder, 6x400g</t>
  </si>
  <si>
    <t>13034078795</t>
  </si>
  <si>
    <t>07613034787958</t>
  </si>
  <si>
    <t>07613034787965</t>
  </si>
  <si>
    <t>Alfamino Junior, vanilla powder, 6x400g</t>
  </si>
  <si>
    <t>07613287106063</t>
  </si>
  <si>
    <t>07613287106070</t>
  </si>
  <si>
    <t>COMPLEAT® PEDIATRIC PEPTIDE 1.5 Cal, Unflavored 24 x 250mL carton</t>
  </si>
  <si>
    <t>43900076469</t>
  </si>
  <si>
    <t>00043900764696</t>
  </si>
  <si>
    <t>00043900131351</t>
  </si>
  <si>
    <t>COMPLEAT PEDIATRIC PEPTIDE 1.5 Cal, Unflavored, 6x1000mL</t>
  </si>
  <si>
    <t>43900022872</t>
  </si>
  <si>
    <t>000439007646696</t>
  </si>
  <si>
    <t>COMPLEAT® PEPTIDE 1.5 Cal, Unflavored 24 x 250mL carton</t>
  </si>
  <si>
    <t>43900040722</t>
  </si>
  <si>
    <t>00043900407227</t>
  </si>
  <si>
    <t>00043900762838</t>
  </si>
  <si>
    <t>COMPLEAT® PEPTIDE 1.5 Cal, Unflavored 6 x 1000 mL</t>
  </si>
  <si>
    <t>43900033871</t>
  </si>
  <si>
    <t>000439000338712</t>
  </si>
  <si>
    <t>000439000617152</t>
  </si>
  <si>
    <t>Impact Peptide 1.5   1000ml</t>
  </si>
  <si>
    <t>43900097370</t>
  </si>
  <si>
    <t>00043900973708</t>
  </si>
  <si>
    <t>10043900973712</t>
  </si>
  <si>
    <t>Impact Peptide 1.5, unflavored, 24x   250ml</t>
  </si>
  <si>
    <t>43900097399</t>
  </si>
  <si>
    <t>00043900973999</t>
  </si>
  <si>
    <t>10043900974009</t>
  </si>
  <si>
    <t>Peptamen 1.5 Unflav, 24x250ml</t>
  </si>
  <si>
    <t>98716008192</t>
  </si>
  <si>
    <t>00798716081924</t>
  </si>
  <si>
    <t>00798716181921</t>
  </si>
  <si>
    <t>Peptamen 1.5 Vanilla, 24x 250ml</t>
  </si>
  <si>
    <t>98716008190</t>
  </si>
  <si>
    <t>00798716081900</t>
  </si>
  <si>
    <t>00798716181907</t>
  </si>
  <si>
    <t>Peptamen 1.5 with Prebio, 6x 1000ml</t>
  </si>
  <si>
    <t>43900034957</t>
  </si>
  <si>
    <t>00043900349572</t>
  </si>
  <si>
    <t>10043900349579</t>
  </si>
  <si>
    <t>Peptamen 1.5 with Prebio, Vanilla, 24x 250ml</t>
  </si>
  <si>
    <t>43900034958</t>
  </si>
  <si>
    <t>00043900349589</t>
  </si>
  <si>
    <t>10043900349586</t>
  </si>
  <si>
    <t>Peptamen 1.5, 6x1000ml Ultrapak bags</t>
  </si>
  <si>
    <t>98716018194</t>
  </si>
  <si>
    <t>00798716181945</t>
  </si>
  <si>
    <t>10798716281949</t>
  </si>
  <si>
    <t>Peptamen AF Unflav  24x250ml</t>
  </si>
  <si>
    <t>98716066360</t>
  </si>
  <si>
    <t>00798716663601</t>
  </si>
  <si>
    <t>00798716663700</t>
  </si>
  <si>
    <t>Peptamen AF, 6x1000ml ultrapak bags</t>
  </si>
  <si>
    <t>98716066380</t>
  </si>
  <si>
    <t>00798716663809</t>
  </si>
  <si>
    <t>00798716763905</t>
  </si>
  <si>
    <t>Peptamen Intense VHP, 6x1000ml ultrapak bags</t>
  </si>
  <si>
    <t>43900072395</t>
  </si>
  <si>
    <t>00043900723952</t>
  </si>
  <si>
    <t>00043900493220</t>
  </si>
  <si>
    <t>Peptamen Intense VHP, unflavored, 24x  250ml</t>
  </si>
  <si>
    <t>43900073049</t>
  </si>
  <si>
    <t>00043900730493</t>
  </si>
  <si>
    <t>00043900432717</t>
  </si>
  <si>
    <t xml:space="preserve">Peptamen Junior 1.5 Unflav   24x250ml
</t>
  </si>
  <si>
    <t>98716007363</t>
  </si>
  <si>
    <t>00798716073639</t>
  </si>
  <si>
    <t>00798716173636</t>
  </si>
  <si>
    <t>Peptamen Junior 1.5 Vanilla   24x250ml</t>
  </si>
  <si>
    <t>98716070482</t>
  </si>
  <si>
    <t>0098716704824</t>
  </si>
  <si>
    <t>00098716855359</t>
  </si>
  <si>
    <t>Peptamen Junior Fiber Van   24x250ml</t>
  </si>
  <si>
    <t>98716060200</t>
  </si>
  <si>
    <t>00798716602006</t>
  </si>
  <si>
    <t>00798716602105</t>
  </si>
  <si>
    <t>Peptamen Junior HP, Very Vanilla, 24x 250ml</t>
  </si>
  <si>
    <t>43900046768</t>
  </si>
  <si>
    <t>00043900467689</t>
  </si>
  <si>
    <t>00043900544588</t>
  </si>
  <si>
    <t>Peptamen Junior PHGG, Vanilla 24 x250 mL</t>
  </si>
  <si>
    <t>43900036159</t>
  </si>
  <si>
    <t>00043900361598</t>
  </si>
  <si>
    <t>00043900904849</t>
  </si>
  <si>
    <t>Peptamen Junior Strawb  24x 250ml</t>
  </si>
  <si>
    <t>98716060140</t>
  </si>
  <si>
    <t>00798716601405</t>
  </si>
  <si>
    <t>00798716601306</t>
  </si>
  <si>
    <t>Peptamen Junior Unflav 24x 250ml</t>
  </si>
  <si>
    <t>98716006253</t>
  </si>
  <si>
    <t>00798716062534</t>
  </si>
  <si>
    <t>00798716162531</t>
  </si>
  <si>
    <t>Peptamen Junior Van  24x 250ml</t>
  </si>
  <si>
    <t>98716006252</t>
  </si>
  <si>
    <t>00798716062527</t>
  </si>
  <si>
    <t>00798716162524</t>
  </si>
  <si>
    <t>Peptamen Junior with Prebio, Vanilla, 24x250ml</t>
  </si>
  <si>
    <t>98716016261</t>
  </si>
  <si>
    <t>00798716162616</t>
  </si>
  <si>
    <t>10798716162613</t>
  </si>
  <si>
    <t>Peptamen Unflav 24x250ml</t>
  </si>
  <si>
    <t>98716006269</t>
  </si>
  <si>
    <t>00798716062695</t>
  </si>
  <si>
    <t>00798716162692</t>
  </si>
  <si>
    <t>Peptamen with Prebio, 6x1000ml Ultrapak bags</t>
  </si>
  <si>
    <t>98716012804</t>
  </si>
  <si>
    <t>00798716128049</t>
  </si>
  <si>
    <t>10798716228043</t>
  </si>
  <si>
    <t>Peptamen with Prebio, Vanilla, 24x 250ml</t>
  </si>
  <si>
    <t>98716018185</t>
  </si>
  <si>
    <t>00798716181853</t>
  </si>
  <si>
    <t>10798716181850</t>
  </si>
  <si>
    <t>Tolerex, unflavored, 60x 80g packets</t>
  </si>
  <si>
    <t>Note: This product is supplied in packets (unit of measure is each (EA)).  The amount billed on the Medi-Cal Rx claim should be total grams dispensed rounded up to the smallest available package size for a maximum 31 days supply.</t>
  </si>
  <si>
    <t>43900045806</t>
  </si>
  <si>
    <t>00043900458069</t>
  </si>
  <si>
    <t>10043900458059</t>
  </si>
  <si>
    <t>Vivonex Pediatric,unflavored, 36x  48.5g, powder packets</t>
  </si>
  <si>
    <t>43900071319</t>
  </si>
  <si>
    <t>00043900713199</t>
  </si>
  <si>
    <t>10043900713103</t>
  </si>
  <si>
    <t>Vivonex Plus, unflavored, 36x 79.5g, powder packets</t>
  </si>
  <si>
    <t>43900071299</t>
  </si>
  <si>
    <t>00043900712994</t>
  </si>
  <si>
    <t>10043900712984</t>
  </si>
  <si>
    <t>Vivonex RTF  250ml, unflavored, 24x250ml</t>
  </si>
  <si>
    <t>43900036250</t>
  </si>
  <si>
    <t>00043900362502</t>
  </si>
  <si>
    <t>10043900362509</t>
  </si>
  <si>
    <t>Vivonex RTF  6x1000ml</t>
  </si>
  <si>
    <t>43900036280</t>
  </si>
  <si>
    <t>00043900362809</t>
  </si>
  <si>
    <t>10043900362806</t>
  </si>
  <si>
    <t>Vivonex T.E.N.unflavored, 60x   80.5g, powder packets</t>
  </si>
  <si>
    <t>43900071274</t>
  </si>
  <si>
    <t>00043900712741</t>
  </si>
  <si>
    <t>10043900712748</t>
  </si>
  <si>
    <t>Nutricia North America; 
1-800-365-7354</t>
  </si>
  <si>
    <t>Neocate Junior with Prebiotics, strwbry 400g powder</t>
  </si>
  <si>
    <t>49735016456</t>
  </si>
  <si>
    <t>749735064566</t>
  </si>
  <si>
    <t>749735164563</t>
  </si>
  <si>
    <t>Neocate Junior with Prebiotics, unflav 400g, powder</t>
  </si>
  <si>
    <t>49735012912</t>
  </si>
  <si>
    <t>749735029121</t>
  </si>
  <si>
    <t>749735129128</t>
  </si>
  <si>
    <t>Neocate Junior with Prebiotics, vanilla  400g, powder</t>
  </si>
  <si>
    <t>49735010627</t>
  </si>
  <si>
    <t>749735006276</t>
  </si>
  <si>
    <t>749735106273</t>
  </si>
  <si>
    <t>Neocate junior without Prebiotics, unflavored 400g powder</t>
  </si>
  <si>
    <t>49735011790</t>
  </si>
  <si>
    <t>749735017906</t>
  </si>
  <si>
    <t>749735117903</t>
  </si>
  <si>
    <t>Neocate junior, with Prebiotics, chocolate 400g, powder</t>
  </si>
  <si>
    <t>49735012690</t>
  </si>
  <si>
    <t>749735026908</t>
  </si>
  <si>
    <t>749735126905</t>
  </si>
  <si>
    <t>Neocate junior, with Prebiotics, tropical  400g powder</t>
  </si>
  <si>
    <t>49735012124</t>
  </si>
  <si>
    <t>749735021248</t>
  </si>
  <si>
    <t>749735121245</t>
  </si>
  <si>
    <t>Neocate Splash, 237 mL, Vanilla</t>
  </si>
  <si>
    <t>49735010059</t>
  </si>
  <si>
    <t>749735000595</t>
  </si>
  <si>
    <t>749735100592</t>
  </si>
  <si>
    <t>Neocate Splash, 237ml, Grape</t>
  </si>
  <si>
    <t>49735012435</t>
  </si>
  <si>
    <t>749735024355</t>
  </si>
  <si>
    <t>749735124352</t>
  </si>
  <si>
    <t>Neocate Splash, 237ml, Orange Pineapple</t>
  </si>
  <si>
    <t>49735012436</t>
  </si>
  <si>
    <t>749735024362</t>
  </si>
  <si>
    <t>749735124369</t>
  </si>
  <si>
    <t>Neocate Splash, 237ml, Tropical Fruit</t>
  </si>
  <si>
    <t>49735012437</t>
  </si>
  <si>
    <t>749735024379</t>
  </si>
  <si>
    <t>749735124376</t>
  </si>
  <si>
    <t>Neocate Splash, unflav, 237ml</t>
  </si>
  <si>
    <t>49735014451</t>
  </si>
  <si>
    <t>749735044513</t>
  </si>
  <si>
    <t>749735144510</t>
  </si>
  <si>
    <t>Metabolic</t>
  </si>
  <si>
    <t>Hypercalcemia</t>
  </si>
  <si>
    <t>CALCILO XD CAL W/O VITD (352G) PWD 6CT</t>
  </si>
  <si>
    <t>70074053329</t>
  </si>
  <si>
    <t>070074533292</t>
  </si>
  <si>
    <t>070074533285</t>
  </si>
  <si>
    <t>Update in product type, product label name, MAC, and EAC; added maximum quantity</t>
  </si>
  <si>
    <t>Urea Cycle Disorder, infant formula</t>
  </si>
  <si>
    <t>CYCLINEX-1 14.1OZ PWD 6CT</t>
  </si>
  <si>
    <t>70074067033</t>
  </si>
  <si>
    <t>070074670331</t>
  </si>
  <si>
    <t>070074670324</t>
  </si>
  <si>
    <t>Update in product type, MAC, and EAC; added maximum quantity</t>
  </si>
  <si>
    <t>Urea Cycle Disorder, children and adult formula</t>
  </si>
  <si>
    <t>CYCLINEX-2 UNFL 14.1OZ (400G) PWD 6CT</t>
  </si>
  <si>
    <t>70074067035</t>
  </si>
  <si>
    <t>70074670355</t>
  </si>
  <si>
    <t>70074670348</t>
  </si>
  <si>
    <t>Glutaric aciduria, Type I infant formula</t>
  </si>
  <si>
    <t>GLUTAREX-1 14.1OZ PWD 6CT</t>
  </si>
  <si>
    <t>70074067037</t>
  </si>
  <si>
    <t>070074670379</t>
  </si>
  <si>
    <t>070074670362</t>
  </si>
  <si>
    <t>Glutaric aciduria, Type I children and adult formula</t>
  </si>
  <si>
    <t>GLUTAREX-2 UNFL 14.1OZ (400G) PWD 6CT</t>
  </si>
  <si>
    <t>70074067039</t>
  </si>
  <si>
    <t>70074670393</t>
  </si>
  <si>
    <t>Homocystinuria or hypermethioninemia infant formula</t>
  </si>
  <si>
    <t>HOMINEX-1 14.1OZ PWD 6CT</t>
  </si>
  <si>
    <t>70074067041</t>
  </si>
  <si>
    <t>070074670416</t>
  </si>
  <si>
    <t>070074670409</t>
  </si>
  <si>
    <t>Homocystinuria or hypermethioninemia children and adult formula</t>
  </si>
  <si>
    <t>HOMINEX-2 14.1OZ (400G) PWD 6CT</t>
  </si>
  <si>
    <t>70074067043</t>
  </si>
  <si>
    <t>70074670430</t>
  </si>
  <si>
    <t>Leucine catabolism disorder infant formula</t>
  </si>
  <si>
    <t>I-VALEX-1 14.1OZ PWD 6CT</t>
  </si>
  <si>
    <t>70074067045</t>
  </si>
  <si>
    <t>070074670454</t>
  </si>
  <si>
    <t>070074670447</t>
  </si>
  <si>
    <t>Leucine catabolism disorder children and adult formula</t>
  </si>
  <si>
    <t>I-VALEX-2  UNFL 14.1OZ (400G) PWD 6CT</t>
  </si>
  <si>
    <t>70074067047</t>
  </si>
  <si>
    <t>Maple syrup urine disease (MSUD) or beta-ketothiolase deficiency infant formula</t>
  </si>
  <si>
    <t>KETONEX-1 14.1OZ PWD 6CT</t>
  </si>
  <si>
    <t>70074067049</t>
  </si>
  <si>
    <t>070074670492</t>
  </si>
  <si>
    <t>070074670485</t>
  </si>
  <si>
    <t>Maple syrup urine disease (MSUD) or beta-ketothiolase deficiency children and adult formula</t>
  </si>
  <si>
    <t>KETONEX-2 UNFL 14.1OZ (400G) PWD 6CT</t>
  </si>
  <si>
    <t>70074067051</t>
  </si>
  <si>
    <t>Phenylketonuria (PKU) infant formula</t>
  </si>
  <si>
    <t>PHENEX-1 14.1OZ PWD 6CT</t>
  </si>
  <si>
    <t>70074067053</t>
  </si>
  <si>
    <t>070074670539</t>
  </si>
  <si>
    <t>070074670522</t>
  </si>
  <si>
    <t>Phenylketonuria (PKU)  children and adult formula</t>
  </si>
  <si>
    <t>PHENEX-2 UNFL 14.1OZ (400G) PWD 6CT</t>
  </si>
  <si>
    <t>70074067055</t>
  </si>
  <si>
    <t>PHENEX-2 VAN 14.1OZ (400G) PWD 6CT</t>
  </si>
  <si>
    <t>70074067057</t>
  </si>
  <si>
    <t>70074670577</t>
  </si>
  <si>
    <t>Protein-free infant and toddler formula for added calories, minerals, and vitamins</t>
  </si>
  <si>
    <t>PRO-PHREE 14.1OZ PWD 6CT</t>
  </si>
  <si>
    <t>70074067031</t>
  </si>
  <si>
    <t>070074670317</t>
  </si>
  <si>
    <t>070074670300</t>
  </si>
  <si>
    <t>Propionic or methylmalonic acidemia infant formula</t>
  </si>
  <si>
    <t>PROPIMEX-1 14.1OZ PWD 6CT</t>
  </si>
  <si>
    <t>70074067059</t>
  </si>
  <si>
    <t>070074670591</t>
  </si>
  <si>
    <t>070074670584</t>
  </si>
  <si>
    <t>Propionic or methylmalonic acidemia children and adult formula</t>
  </si>
  <si>
    <t>PROPIMEX-2 UNFL 14.1OZ (400G) PWD 6CT</t>
  </si>
  <si>
    <t>70074067061</t>
  </si>
  <si>
    <t>Carbohydrate and fat free vitamin and mineral supplemental formula with increased protein formula</t>
  </si>
  <si>
    <t>PROVIMIN 5.3OZ (400G) PWD 6CT</t>
  </si>
  <si>
    <t>70074050260</t>
  </si>
  <si>
    <t>070074502618</t>
  </si>
  <si>
    <t>070074502601</t>
  </si>
  <si>
    <t>Carbohydrate  free soy based formula</t>
  </si>
  <si>
    <t>SIM ISO RCF 13OZ CL 12CT</t>
  </si>
  <si>
    <t>70074040108</t>
  </si>
  <si>
    <t>070074401089</t>
  </si>
  <si>
    <t>070074001081</t>
  </si>
  <si>
    <t>Tyrosemia infant formula</t>
  </si>
  <si>
    <t>TYREX-1 14.1OZ PWD 6CT</t>
  </si>
  <si>
    <t>70074067063</t>
  </si>
  <si>
    <t>070074670638</t>
  </si>
  <si>
    <t>070074670621</t>
  </si>
  <si>
    <t>Tyrosemia children and adult formula</t>
  </si>
  <si>
    <t>TYREX-2 UNFL 14.1OZ (400G) PWD 6CT</t>
  </si>
  <si>
    <t>70074067065</t>
  </si>
  <si>
    <t xml:space="preserve">Glytactin BUILD 20/20 Powder, Raspberry Lemonade,30 x 31grams </t>
  </si>
  <si>
    <t>24359031201</t>
  </si>
  <si>
    <t>324359312011</t>
  </si>
  <si>
    <t>Glytactin BUILD 20/20 Powder, Vanilla, 30 x 33 grams</t>
  </si>
  <si>
    <t>24359031301</t>
  </si>
  <si>
    <t>324359313018</t>
  </si>
  <si>
    <t>Glytactin BUILD 20/20 Powder, Chocolate,  30 x 32 grams</t>
  </si>
  <si>
    <t>24359031401</t>
  </si>
  <si>
    <t>324359314015</t>
  </si>
  <si>
    <t>Glytactin BUILD 20/20 Powder, Smooth, 30 x 31 grams</t>
  </si>
  <si>
    <t>24359033501</t>
  </si>
  <si>
    <t>324359335010</t>
  </si>
  <si>
    <t>Glytactin 15 PE Bettermilk Powder, Original, 40g X 30 Packets</t>
  </si>
  <si>
    <t>24359035001</t>
  </si>
  <si>
    <t>324359350013</t>
  </si>
  <si>
    <t>Glytactin Bettermilk Pouch, Original, 
780 g powder pouch</t>
  </si>
  <si>
    <t>Glytactin BUILD 10 Powder, 30 x 15g Packets, unflavored</t>
  </si>
  <si>
    <t>24359035307</t>
  </si>
  <si>
    <t>324359353076</t>
  </si>
  <si>
    <t>Ketogenic Therapy</t>
  </si>
  <si>
    <t xml:space="preserve">KetoVie 4:1 Chocolate, 30x250ml  </t>
  </si>
  <si>
    <t>24359050103</t>
  </si>
  <si>
    <t>324359501033</t>
  </si>
  <si>
    <t xml:space="preserve">KetoVie 4:1 Vanilla, 30x250ml  </t>
  </si>
  <si>
    <t>24359050203</t>
  </si>
  <si>
    <t>324359502030</t>
  </si>
  <si>
    <t xml:space="preserve">KetoVie 4:1 Peptide, 30x250ml   </t>
  </si>
  <si>
    <t>24359050303</t>
  </si>
  <si>
    <t>324359503037</t>
  </si>
  <si>
    <t>KetoVie 3:1 Unflavored, 30x250ml</t>
  </si>
  <si>
    <t>24359050403</t>
  </si>
  <si>
    <t>324359504034</t>
  </si>
  <si>
    <t>KetoVie 4:1 Unflavored,  
250 mL tetra x30 case</t>
  </si>
  <si>
    <t>324359506038</t>
  </si>
  <si>
    <t>Glytactin 15 PE Bettermilk Powder, Orange Cream, 40g X 30 Packets</t>
  </si>
  <si>
    <t>24359050801</t>
  </si>
  <si>
    <t>324359508018</t>
  </si>
  <si>
    <t>Glytactin 15 PE Bettermilk Powder, Strawberry Cream, 40g X 30 Packets</t>
  </si>
  <si>
    <t>24359050901</t>
  </si>
  <si>
    <t>324359509015</t>
  </si>
  <si>
    <t>Glytactin RTD 15 PE Lite Liquid, Coffee Mocha, 30x250ml</t>
  </si>
  <si>
    <t>24359051403</t>
  </si>
  <si>
    <t>324359514033</t>
  </si>
  <si>
    <t>Glytactin RTD 15 PE Lite Liquid, vanilla, 30x250ml</t>
  </si>
  <si>
    <t>24359051803</t>
  </si>
  <si>
    <t>324359518031</t>
  </si>
  <si>
    <t>Glytactin BUILD 20/20 Powder, 30 x 30g  Packets, unflavored</t>
  </si>
  <si>
    <t>24359053101</t>
  </si>
  <si>
    <t>324359531016</t>
  </si>
  <si>
    <t>Tyrosinemia (TYR)</t>
  </si>
  <si>
    <t>Tylactin BUILD 20 Powder, Unflavored, 30 x 28g Packets</t>
  </si>
  <si>
    <t>24359054107</t>
  </si>
  <si>
    <t>324359541077</t>
  </si>
  <si>
    <t>Glytactin RTD 15 PE Liquid, chocolate, 30x250ml</t>
  </si>
  <si>
    <t>24359054403</t>
  </si>
  <si>
    <t>324359544030</t>
  </si>
  <si>
    <t>Glytactin RTD 10 PE Liquid, chocolate, 30x250ml</t>
  </si>
  <si>
    <t>24359056403</t>
  </si>
  <si>
    <t>324359564038</t>
  </si>
  <si>
    <t>Glytactin RTD 10 PE Liquid, original, 30x250ml</t>
  </si>
  <si>
    <t>24359057403</t>
  </si>
  <si>
    <t>324359574037</t>
  </si>
  <si>
    <t>Glytactin RTD 15 PE Liquid, original, 30x250ml</t>
  </si>
  <si>
    <t>24359058403</t>
  </si>
  <si>
    <t>324359584036</t>
  </si>
  <si>
    <t>Tylactin RTD 15 PE Liquid, original, 30x250ml</t>
  </si>
  <si>
    <t>24359059203</t>
  </si>
  <si>
    <t>324359592031</t>
  </si>
  <si>
    <t xml:space="preserve">Tylactin RTD 15, Chocolate Flavor, 
30 X 250 mL </t>
  </si>
  <si>
    <t>324359592048</t>
  </si>
  <si>
    <t>KetoVie 4:1 Plant-based Protein, Vanilla, 
250 mL tetra x30 case</t>
  </si>
  <si>
    <t>24359060303</t>
  </si>
  <si>
    <t>324359603034</t>
  </si>
  <si>
    <t xml:space="preserve">Homactin AA Plus Powder 15, 
Lemon Lime Flavor, 
30 x 40 g powder packets </t>
  </si>
  <si>
    <t>324359701013</t>
  </si>
  <si>
    <t xml:space="preserve">Isovactin AA Plus Powder 15, 
Lemon Lime Flavor, 
30 x 40 g powder packets </t>
  </si>
  <si>
    <t>324359702010</t>
  </si>
  <si>
    <t>Maple Syrup Urine Disease (MSUD)</t>
  </si>
  <si>
    <t xml:space="preserve">Vilactin AA Plus Powder 15, 
Lemon Lime Flavor, 
30 x 40 g powder packets </t>
  </si>
  <si>
    <t>Note:This product is supplied in packets (unit of measure is each (EA)).  The amount billed on the Medi-Cal Rx claim should be total grams dispensed rounded up to the smallest available package size for a maximum 31 days supply</t>
  </si>
  <si>
    <t>324359704014</t>
  </si>
  <si>
    <t>Keto Peptide, unflavored, 227g</t>
  </si>
  <si>
    <t xml:space="preserve">For patients requiring a medically-necessary ketogenic diet and a peptide-based formula
</t>
  </si>
  <si>
    <t>57858000424</t>
  </si>
  <si>
    <t>857858004243</t>
  </si>
  <si>
    <t>00857858004298</t>
  </si>
  <si>
    <t>Disaccharidase deficiencies in infantsand children</t>
  </si>
  <si>
    <t xml:space="preserve">3232A powd, 454g  </t>
  </si>
  <si>
    <t>00087042541</t>
  </si>
  <si>
    <t>300870425416</t>
  </si>
  <si>
    <t>300870425218</t>
  </si>
  <si>
    <t>Update in product type; added maximum quantity</t>
  </si>
  <si>
    <t>Maple Syrup Urine Disease (MSUD) in infants and children</t>
  </si>
  <si>
    <t xml:space="preserve">BCAD 1 powd, 454g </t>
  </si>
  <si>
    <t>00087510184</t>
  </si>
  <si>
    <t>300875101841</t>
  </si>
  <si>
    <t>300875101858</t>
  </si>
  <si>
    <t>Maple Syrup Urine Disease (MSUD) in children and adults</t>
  </si>
  <si>
    <t xml:space="preserve">BCAD 2 powd, 454g </t>
  </si>
  <si>
    <t>00087510015</t>
  </si>
  <si>
    <t>300875100158</t>
  </si>
  <si>
    <t>300875101100</t>
  </si>
  <si>
    <t>Glutaric Aciduria Type I</t>
  </si>
  <si>
    <t xml:space="preserve">GA powd, 454g </t>
  </si>
  <si>
    <t>00087510188</t>
  </si>
  <si>
    <t>300875101889</t>
  </si>
  <si>
    <t>300875101896</t>
  </si>
  <si>
    <t>Homocystinuria/Hypermethioninemia (HCU) in children and adults</t>
  </si>
  <si>
    <t xml:space="preserve">HCY 1 powd, 454g </t>
  </si>
  <si>
    <t>00087510202</t>
  </si>
  <si>
    <t>300875102022</t>
  </si>
  <si>
    <t>300875102039</t>
  </si>
  <si>
    <t>Homocystinuria/Hypermethioninemia (HCU) in infant and children</t>
  </si>
  <si>
    <t xml:space="preserve">HCY 2 powd, 454g </t>
  </si>
  <si>
    <t>00087510027</t>
  </si>
  <si>
    <t>300875100271</t>
  </si>
  <si>
    <t>300875101148</t>
  </si>
  <si>
    <t>Leucine Catabolism - Isovaleric acidemia (IVA)</t>
  </si>
  <si>
    <t xml:space="preserve">LMD powd, 454g </t>
  </si>
  <si>
    <t>00087510196</t>
  </si>
  <si>
    <t>300875101964</t>
  </si>
  <si>
    <t>300875101971</t>
  </si>
  <si>
    <t>Propionic/Methylmalonic acidemia (MMA/PA) in infants and children</t>
  </si>
  <si>
    <t xml:space="preserve">OA 1 powd, 454g </t>
  </si>
  <si>
    <t>00087510199</t>
  </si>
  <si>
    <t>300875101995</t>
  </si>
  <si>
    <t>300875102008</t>
  </si>
  <si>
    <t>Propionic/Methylmalonic acidemia (MMA/PA) in children and adults</t>
  </si>
  <si>
    <t xml:space="preserve">OA 2 powd, 454g </t>
  </si>
  <si>
    <t>00087510022</t>
  </si>
  <si>
    <t>300875100226</t>
  </si>
  <si>
    <t>300875101124</t>
  </si>
  <si>
    <t>Protein and amino acid free product for young children with various amino acid metabolic disorders</t>
  </si>
  <si>
    <t xml:space="preserve">PFD 2 powd, 454g  </t>
  </si>
  <si>
    <t>00087510018</t>
  </si>
  <si>
    <t>300875100189</t>
  </si>
  <si>
    <t>300875101117</t>
  </si>
  <si>
    <t xml:space="preserve">PFD Toddler powd, 454g </t>
  </si>
  <si>
    <t>00087510178</t>
  </si>
  <si>
    <t>300875101780</t>
  </si>
  <si>
    <t>300875101797</t>
  </si>
  <si>
    <t xml:space="preserve">Phenyl-Free 1 powd, 454g </t>
  </si>
  <si>
    <t>00087510172</t>
  </si>
  <si>
    <t>300875101728</t>
  </si>
  <si>
    <t>300875101735</t>
  </si>
  <si>
    <t>Phenylketonuria (PKU) children and adult formula</t>
  </si>
  <si>
    <t xml:space="preserve">Phenyl-Free 2 powd, 454g </t>
  </si>
  <si>
    <t>00087510003</t>
  </si>
  <si>
    <t>300875100035</t>
  </si>
  <si>
    <t>300875101087</t>
  </si>
  <si>
    <t xml:space="preserve">Phenyl-Free 2HP powd, 454g </t>
  </si>
  <si>
    <t>00087510010</t>
  </si>
  <si>
    <t>300875100103</t>
  </si>
  <si>
    <t>300875101094</t>
  </si>
  <si>
    <t>Decreased pancreatic lipase, bile salts, decreased mucosal permeability, absorptive surface, intestinal lymphatic obstruction</t>
  </si>
  <si>
    <t xml:space="preserve">Portagen powd, 410g </t>
  </si>
  <si>
    <t>00087511728</t>
  </si>
  <si>
    <t>300875117286</t>
  </si>
  <si>
    <t>300875117293</t>
  </si>
  <si>
    <t xml:space="preserve">TYROS 1 powd, 454g  </t>
  </si>
  <si>
    <t>00087510191</t>
  </si>
  <si>
    <t>300875101919</t>
  </si>
  <si>
    <t>300875101926</t>
  </si>
  <si>
    <t xml:space="preserve">TYROS 2 powd, 454g </t>
  </si>
  <si>
    <t>00087510024</t>
  </si>
  <si>
    <t>300875100240</t>
  </si>
  <si>
    <t>300875101131</t>
  </si>
  <si>
    <t xml:space="preserve">WND 1 powd, 454g </t>
  </si>
  <si>
    <t>00087510205</t>
  </si>
  <si>
    <t>300875102053</t>
  </si>
  <si>
    <t>300875102060</t>
  </si>
  <si>
    <t xml:space="preserve">WND 2 powd, 454g </t>
  </si>
  <si>
    <t>00087510029</t>
  </si>
  <si>
    <t>300875100295</t>
  </si>
  <si>
    <t>300875101155</t>
  </si>
  <si>
    <t>Modular Lipid</t>
  </si>
  <si>
    <t>MCT OIL, Unflavored (946 ml)</t>
  </si>
  <si>
    <t>41679036513</t>
  </si>
  <si>
    <t>00041679365038</t>
  </si>
  <si>
    <t>00041679365137</t>
  </si>
  <si>
    <t>Manual PA only</t>
  </si>
  <si>
    <t>Updated MAC, EAC, and product type</t>
  </si>
  <si>
    <t>MICROLIPID, Unflavored 48x90 ml</t>
  </si>
  <si>
    <t>41679008702</t>
  </si>
  <si>
    <t>00041679087435</t>
  </si>
  <si>
    <t>00041679087022</t>
  </si>
  <si>
    <t>Complete Amino Acid Mix powd, 200g</t>
  </si>
  <si>
    <t>49735013341</t>
  </si>
  <si>
    <t>749735001240</t>
  </si>
  <si>
    <t>749735101247</t>
  </si>
  <si>
    <t>Updated MAC, EAC, and product type; added maximum quantity</t>
  </si>
  <si>
    <t>Complex Essential MSD Mix powd vanilla 454g</t>
  </si>
  <si>
    <t>00847059722</t>
  </si>
  <si>
    <t>700847059826</t>
  </si>
  <si>
    <t>700847598226</t>
  </si>
  <si>
    <t>Complex MSUD Amino Acid Blend powd unflavored 454g</t>
  </si>
  <si>
    <t>00847059000</t>
  </si>
  <si>
    <t>700847059000</t>
  </si>
  <si>
    <t>700847590008</t>
  </si>
  <si>
    <t>Calorie dense</t>
  </si>
  <si>
    <t xml:space="preserve">Duocal powd, 400g </t>
  </si>
  <si>
    <t>49735018262</t>
  </si>
  <si>
    <t>749735002803</t>
  </si>
  <si>
    <t>749735182628</t>
  </si>
  <si>
    <t>Essential Amino Acid Mix powd, 200g, unflavored</t>
  </si>
  <si>
    <t>49735013342</t>
  </si>
  <si>
    <t>749735014905</t>
  </si>
  <si>
    <t>749735133422</t>
  </si>
  <si>
    <t>Glutaric Aciduria Type I, infant formula</t>
  </si>
  <si>
    <t>GA1 Anamix Early Years powd, 400g</t>
  </si>
  <si>
    <t>49735010217</t>
  </si>
  <si>
    <t>749735002179</t>
  </si>
  <si>
    <t>749735102176</t>
  </si>
  <si>
    <t>Glutaric Aciduria Type I, children and adults</t>
  </si>
  <si>
    <t>GlutarAde Essential GA-1 Drink Mix, unflavored, 454g</t>
  </si>
  <si>
    <t>00847075422</t>
  </si>
  <si>
    <t>700847075420</t>
  </si>
  <si>
    <t>700847754226</t>
  </si>
  <si>
    <t>Glutaric Aciduria Type I, lysine-free, low tryptophan, children and adults</t>
  </si>
  <si>
    <t>GlutarAde GA-1 Amino Acid Blend powd unflavored 454g</t>
  </si>
  <si>
    <t>00847075000</t>
  </si>
  <si>
    <t>700847075000</t>
  </si>
  <si>
    <t>700847750006</t>
  </si>
  <si>
    <t>HCU Anamix Early Years powd, 400g</t>
  </si>
  <si>
    <t>49735010169</t>
  </si>
  <si>
    <t>749735001691</t>
  </si>
  <si>
    <t>749735101698</t>
  </si>
  <si>
    <t>HCU Anamix Next, 400g,powder</t>
  </si>
  <si>
    <t>49735019470</t>
  </si>
  <si>
    <t>749735094709</t>
  </si>
  <si>
    <t>749735194706</t>
  </si>
  <si>
    <t>HCU Lophlex LQ, liquid, 125ml, mixed berry</t>
  </si>
  <si>
    <t>49735016748</t>
  </si>
  <si>
    <t>749735067482</t>
  </si>
  <si>
    <t>749735167489</t>
  </si>
  <si>
    <t>HCU Maxamum powd, 454g, orange</t>
  </si>
  <si>
    <t>49735017795</t>
  </si>
  <si>
    <t>749735023419</t>
  </si>
  <si>
    <t>749735177952</t>
  </si>
  <si>
    <t>IVA Anamix Early Years powd, 400g</t>
  </si>
  <si>
    <t>49735010211</t>
  </si>
  <si>
    <t>749735002117</t>
  </si>
  <si>
    <t>749735102114</t>
  </si>
  <si>
    <t>IVA Anamix Next, 400g, powder</t>
  </si>
  <si>
    <t>49735019471</t>
  </si>
  <si>
    <t>749735094716</t>
  </si>
  <si>
    <t>749735194713</t>
  </si>
  <si>
    <t>IVA Maxamum Powd, 454g, orange</t>
  </si>
  <si>
    <t>49735017790</t>
  </si>
  <si>
    <t>749735023433</t>
  </si>
  <si>
    <t>749735177907</t>
  </si>
  <si>
    <t>Ketocal 2.5:1 Vanilla Liquid with MCT(New)</t>
  </si>
  <si>
    <t>49735017246</t>
  </si>
  <si>
    <t>749735072462</t>
  </si>
  <si>
    <t>749735172469</t>
  </si>
  <si>
    <t>Ketocal 3:1 powder, 300g</t>
  </si>
  <si>
    <t>49735016672</t>
  </si>
  <si>
    <t>749735066720</t>
  </si>
  <si>
    <t>749735166727</t>
  </si>
  <si>
    <t xml:space="preserve">Ketocal 4:1 liquid, 237ml, unflav </t>
  </si>
  <si>
    <t>49735013054</t>
  </si>
  <si>
    <t>749735030547</t>
  </si>
  <si>
    <t>749735130544</t>
  </si>
  <si>
    <r>
      <t xml:space="preserve">Ketocal 4:1 liquid, </t>
    </r>
    <r>
      <rPr>
        <sz val="12"/>
        <color indexed="8"/>
        <rFont val="Arial"/>
        <family val="2"/>
      </rPr>
      <t>237 ml, vanilla</t>
    </r>
  </si>
  <si>
    <t>49735018796</t>
  </si>
  <si>
    <t>749735087961</t>
  </si>
  <si>
    <t>749735187968</t>
  </si>
  <si>
    <t>KetoCal 4:1 Liquid,  Chocolate, 237ml</t>
  </si>
  <si>
    <t>49735010060</t>
  </si>
  <si>
    <t>749735000601</t>
  </si>
  <si>
    <t>749735100608</t>
  </si>
  <si>
    <t>KetoCal 4:1 powder, 300g, vanilla</t>
  </si>
  <si>
    <t>49735016670</t>
  </si>
  <si>
    <t>749735018422</t>
  </si>
  <si>
    <t>749735166703</t>
  </si>
  <si>
    <t>Lanaflex powd, 40x15.8g sachets</t>
  </si>
  <si>
    <t>49735012643</t>
  </si>
  <si>
    <t>749735126431</t>
  </si>
  <si>
    <t>Liquigen MCT (3x4x250ml)</t>
  </si>
  <si>
    <t>49735019573</t>
  </si>
  <si>
    <t>749735019573</t>
  </si>
  <si>
    <t>749735195734</t>
  </si>
  <si>
    <t>Lophlex Liquid, tropical (30x125ml) pouches</t>
  </si>
  <si>
    <t>49735019535</t>
  </si>
  <si>
    <t>749735095355</t>
  </si>
  <si>
    <t>749735195352</t>
  </si>
  <si>
    <t xml:space="preserve">Lophlex, berry powder, 30x14.3g sachets  </t>
  </si>
  <si>
    <t>49735012169</t>
  </si>
  <si>
    <t>749735021699</t>
  </si>
  <si>
    <t>749735121696</t>
  </si>
  <si>
    <t>Lophlex, orange powder, 30x14.3g sachets</t>
  </si>
  <si>
    <t>49735012167</t>
  </si>
  <si>
    <t>749735021675</t>
  </si>
  <si>
    <t>749735121672</t>
  </si>
  <si>
    <t>MMA/PA Anamix Early Years powd, 400g</t>
  </si>
  <si>
    <t>49735010215</t>
  </si>
  <si>
    <t>749735002155</t>
  </si>
  <si>
    <t>749735102152</t>
  </si>
  <si>
    <t>MMA/PA Maxamum powd, orange, 454g</t>
  </si>
  <si>
    <t>49735017779</t>
  </si>
  <si>
    <t>749735023426</t>
  </si>
  <si>
    <t>749735177792</t>
  </si>
  <si>
    <t>MMA-PA Anamix Next, 400g, powder</t>
  </si>
  <si>
    <t>49735019472</t>
  </si>
  <si>
    <t>749735094723</t>
  </si>
  <si>
    <t>749735194720</t>
  </si>
  <si>
    <t>Monogen with DHA, 400g, powder</t>
  </si>
  <si>
    <t>49735016033</t>
  </si>
  <si>
    <t>749735060339</t>
  </si>
  <si>
    <t>749735160336</t>
  </si>
  <si>
    <t>Maple Syrum Urine Disease (MSUD) infant formula</t>
  </si>
  <si>
    <t>MSUD Anamix Early Years powd, 400g</t>
  </si>
  <si>
    <t>49735010168</t>
  </si>
  <si>
    <t>749735001684</t>
  </si>
  <si>
    <t>749735101681</t>
  </si>
  <si>
    <t>Maple Syrum Urine Disease (MSUD) children and adult formula</t>
  </si>
  <si>
    <t>MSUD Lophlex Liquid, mixed berry (30x125ml) pouches</t>
  </si>
  <si>
    <t>49735016749</t>
  </si>
  <si>
    <t>749735067499</t>
  </si>
  <si>
    <t>749735167496</t>
  </si>
  <si>
    <t>MSUD Maxamum powd, orange 454g</t>
  </si>
  <si>
    <t>49735017789</t>
  </si>
  <si>
    <t>749735023402</t>
  </si>
  <si>
    <t>749735177891</t>
  </si>
  <si>
    <t>Periflex Advance powd, orange 454g</t>
  </si>
  <si>
    <t>49735018307</t>
  </si>
  <si>
    <t>749735026526</t>
  </si>
  <si>
    <t>749735183076</t>
  </si>
  <si>
    <t>Periflex Advance powd, unflav 454g</t>
  </si>
  <si>
    <t>49735018305</t>
  </si>
  <si>
    <t>749735026502</t>
  </si>
  <si>
    <t>749735183052</t>
  </si>
  <si>
    <t>Phenylketonuria (PKU) children formula</t>
  </si>
  <si>
    <t>Periflex Junior Plus powd, berry, 400g</t>
  </si>
  <si>
    <t>49735019474</t>
  </si>
  <si>
    <t>749735094747</t>
  </si>
  <si>
    <t>749735194744</t>
  </si>
  <si>
    <t>Periflex Junior Plus powd, orange, 400g</t>
  </si>
  <si>
    <t>49735019476</t>
  </si>
  <si>
    <t>749735094761</t>
  </si>
  <si>
    <t>749735194768</t>
  </si>
  <si>
    <t>Periflex Junior Plus powd, plain, 400g</t>
  </si>
  <si>
    <t>49735019477</t>
  </si>
  <si>
    <t>749735094778</t>
  </si>
  <si>
    <t>749735194775</t>
  </si>
  <si>
    <t>Periflex Junior Plus powd, vanilla, 400g</t>
  </si>
  <si>
    <t>49735019478</t>
  </si>
  <si>
    <t>749735094785</t>
  </si>
  <si>
    <t>749735194782</t>
  </si>
  <si>
    <t>Periflex LQ (berry cream), RTF 250ml</t>
  </si>
  <si>
    <t>49735012524</t>
  </si>
  <si>
    <t>749735025246</t>
  </si>
  <si>
    <t>749735125243</t>
  </si>
  <si>
    <t>Periflex LQ (orange cream), RTF 250ml</t>
  </si>
  <si>
    <t>49735012551</t>
  </si>
  <si>
    <t>749735025512</t>
  </si>
  <si>
    <t>749735125519</t>
  </si>
  <si>
    <t>PhenylAde Amino Acid Blend powd unflavored 454g</t>
  </si>
  <si>
    <t>00847095000</t>
  </si>
  <si>
    <t>700847095008</t>
  </si>
  <si>
    <t>700847950000</t>
  </si>
  <si>
    <t xml:space="preserve">PhenylAde Essential Drink Mix, powd, chocolate, 454g  </t>
  </si>
  <si>
    <t>00847095012</t>
  </si>
  <si>
    <t>700847095015</t>
  </si>
  <si>
    <t>700847950123</t>
  </si>
  <si>
    <t xml:space="preserve">PhenylAde Essential Drink Mix, powd, orange crème, 454g  </t>
  </si>
  <si>
    <t>00847095032</t>
  </si>
  <si>
    <t>700847095039</t>
  </si>
  <si>
    <t>700847950321</t>
  </si>
  <si>
    <t xml:space="preserve">PhenylAde Essential Drink Mix, powd, strawberry, 454g  </t>
  </si>
  <si>
    <t>00847095042</t>
  </si>
  <si>
    <t>700847095046</t>
  </si>
  <si>
    <t>700847950420</t>
  </si>
  <si>
    <t>PhenylAde Essential Drink Mix, powd, unflav, 454g</t>
  </si>
  <si>
    <t>00847095082</t>
  </si>
  <si>
    <t>700847095084</t>
  </si>
  <si>
    <t>700847950826</t>
  </si>
  <si>
    <t xml:space="preserve">PhenylAde Essential Drink Mix, powd, vanilla, 454g   </t>
  </si>
  <si>
    <t>00847095022</t>
  </si>
  <si>
    <t>700847095022</t>
  </si>
  <si>
    <t>700847950222</t>
  </si>
  <si>
    <t>PhenylAde GMP Drink Mix Plain 375 g</t>
  </si>
  <si>
    <t>49735010075</t>
  </si>
  <si>
    <t>749735000755</t>
  </si>
  <si>
    <t>749735100752</t>
  </si>
  <si>
    <t>PhenylAde GMP Mix, powder, original unflavored, 16x33.3g packets</t>
  </si>
  <si>
    <t>49735014116</t>
  </si>
  <si>
    <t>749735041161</t>
  </si>
  <si>
    <t>749735141168</t>
  </si>
  <si>
    <t>PhenylAde GMP Mix, powder, vanilla, 16x33.3g packets</t>
  </si>
  <si>
    <t>49735018304</t>
  </si>
  <si>
    <t>749735083246</t>
  </si>
  <si>
    <t>749735183045</t>
  </si>
  <si>
    <t>PhenylAde GMP Mix, powder, vanilla, 400g</t>
  </si>
  <si>
    <t>49735016832</t>
  </si>
  <si>
    <t>749735068328</t>
  </si>
  <si>
    <t>749735168325</t>
  </si>
  <si>
    <t>PhenylAde GMP Mix-In, unflavored, 200g powder</t>
  </si>
  <si>
    <t>49735015426</t>
  </si>
  <si>
    <t>749735054260</t>
  </si>
  <si>
    <t>749735154267</t>
  </si>
  <si>
    <t>PhenylAde GMP Mix-In, unflavored, 20x12.5g powder packets</t>
  </si>
  <si>
    <t>49735011161</t>
  </si>
  <si>
    <t>749735011614</t>
  </si>
  <si>
    <t>749735111611</t>
  </si>
  <si>
    <t>PhenylAde GMP Ready, 10PE, plain, 250ml</t>
  </si>
  <si>
    <t>49735019686</t>
  </si>
  <si>
    <t>749735096864</t>
  </si>
  <si>
    <t>749735196861</t>
  </si>
  <si>
    <t>PhenylAde GMP Ultra, Lemonade, 16x33.4g sachets</t>
  </si>
  <si>
    <t>749735000588</t>
  </si>
  <si>
    <t>749735100585</t>
  </si>
  <si>
    <t>PhenylAde GMP Ultra, Vanilla, 16x33.4g sachets</t>
  </si>
  <si>
    <t>749735000564</t>
  </si>
  <si>
    <t>749735100561</t>
  </si>
  <si>
    <t>PhenylAde MTE Amino Acid Blnd powd, unflav, 30x12.8g sachets</t>
  </si>
  <si>
    <t>00847095964</t>
  </si>
  <si>
    <t>700847959645</t>
  </si>
  <si>
    <t>PhenylAde MTE Amino Acid Blnd powd, unflav, 454g</t>
  </si>
  <si>
    <t>00847095960</t>
  </si>
  <si>
    <t>700847095961</t>
  </si>
  <si>
    <t>700847959607</t>
  </si>
  <si>
    <t>PhenylAde PheBloc LNAA Powd, unflav, 110x3g sachets</t>
  </si>
  <si>
    <t>00847095504</t>
  </si>
  <si>
    <t>700847955043</t>
  </si>
  <si>
    <t>PhenylAde PheBloc LNAA Tablets, unflavored, 550 tablets</t>
  </si>
  <si>
    <t>Note: This product is supplied in tablets (unit of measure is each (EA)).  The amount billed on the Medi-Cal Rx claim should be in quantites of 550, for a maximum 31 days supply</t>
  </si>
  <si>
    <t>00847095501</t>
  </si>
  <si>
    <t>700847955012</t>
  </si>
  <si>
    <t xml:space="preserve">Phenylade60 Drink Mix Powd, unflav, 30x16.7g sachets  </t>
  </si>
  <si>
    <t>00847095604</t>
  </si>
  <si>
    <t>700847956040</t>
  </si>
  <si>
    <t xml:space="preserve">Phenylade60 Drink Mix powd, unflav, 454g </t>
  </si>
  <si>
    <t>00847095602</t>
  </si>
  <si>
    <t>700847095602</t>
  </si>
  <si>
    <t>700847956026</t>
  </si>
  <si>
    <t xml:space="preserve">Phenylade60 Drink Mix powd, vanilla, 30x16.7g sachets </t>
  </si>
  <si>
    <t>00847095624</t>
  </si>
  <si>
    <t>700847956248</t>
  </si>
  <si>
    <t>PhenylAde60 Drink Mix powd, vanilla, 454g</t>
  </si>
  <si>
    <t>00847095622</t>
  </si>
  <si>
    <t>700847095626</t>
  </si>
  <si>
    <t>700847956224</t>
  </si>
  <si>
    <t>Phlexy-10 Drink Mix Powd, 30x20g sachet, blackcurrant/apple</t>
  </si>
  <si>
    <t>49735011467</t>
  </si>
  <si>
    <t>749735014677</t>
  </si>
  <si>
    <t>749735114674</t>
  </si>
  <si>
    <t xml:space="preserve">Phlexy-10 Drink Mix powd, 30x20g sachet, tropical surprise </t>
  </si>
  <si>
    <t>49735011910</t>
  </si>
  <si>
    <t>749735019108</t>
  </si>
  <si>
    <t>749735119105</t>
  </si>
  <si>
    <t>Phlexy-10 Tablets, 75 per bottle</t>
  </si>
  <si>
    <t>Note: This product is supplied in tablets (unit of measure is each (EA)).  The amount billed on the Medi-Cal Rx claim should be in quantities of 75, for a maximum 31 days supply</t>
  </si>
  <si>
    <t>49735001951</t>
  </si>
  <si>
    <t>749735019511</t>
  </si>
  <si>
    <t>PKU Lophlex Liquid, mixed berry blast (30x125ml) pouches</t>
  </si>
  <si>
    <t>49735016129</t>
  </si>
  <si>
    <t>749735061299</t>
  </si>
  <si>
    <t>749735161296</t>
  </si>
  <si>
    <t>PKU Lophlex LQ Liquid,juicy orange (30x125ml) pouches</t>
  </si>
  <si>
    <t>49735016130</t>
  </si>
  <si>
    <t>749735061305</t>
  </si>
  <si>
    <t>749735161302</t>
  </si>
  <si>
    <t>PKU Maxamum powd, orange, 454g</t>
  </si>
  <si>
    <t>49735018324</t>
  </si>
  <si>
    <t>749735023020</t>
  </si>
  <si>
    <t>749735183243</t>
  </si>
  <si>
    <t>PKU Maxamum powd, unflav, 454g</t>
  </si>
  <si>
    <t>49735018323</t>
  </si>
  <si>
    <t>749735023013</t>
  </si>
  <si>
    <t>749735183236</t>
  </si>
  <si>
    <t>PKU Periflex Early Years powd, 400g</t>
  </si>
  <si>
    <t>49735010164</t>
  </si>
  <si>
    <t>749735001646</t>
  </si>
  <si>
    <t>749735101643</t>
  </si>
  <si>
    <t>Sulfite Oxidase Deficiency</t>
  </si>
  <si>
    <t>SOD Anamix Early Years powd, 400g</t>
  </si>
  <si>
    <t>49735010212</t>
  </si>
  <si>
    <t>749735002124</t>
  </si>
  <si>
    <t>749735102121</t>
  </si>
  <si>
    <t>TYR Anamix Early Years powd, 400g</t>
  </si>
  <si>
    <t>49735010218</t>
  </si>
  <si>
    <t>749735002186</t>
  </si>
  <si>
    <t>749735102183</t>
  </si>
  <si>
    <t>TYR Anamix Next, 400g, powder</t>
  </si>
  <si>
    <t>49735019479</t>
  </si>
  <si>
    <t>749735094792</t>
  </si>
  <si>
    <t>749735094799</t>
  </si>
  <si>
    <t>TYR Lophex GMP Mix-In, unflavored, 20x12.5g powder</t>
  </si>
  <si>
    <t>49735015757</t>
  </si>
  <si>
    <t>749735057575</t>
  </si>
  <si>
    <t>749735157572</t>
  </si>
  <si>
    <t>Urea Cycle Disorder, children formula</t>
  </si>
  <si>
    <t>UCD Anamix Junior powder, Unflavored, 400g</t>
  </si>
  <si>
    <t>49735019292</t>
  </si>
  <si>
    <t>749735092927</t>
  </si>
  <si>
    <t>749735192924</t>
  </si>
  <si>
    <t xml:space="preserve">UCD Anamix Junior powder, Vanilla, 400g </t>
  </si>
  <si>
    <t>49735019293</t>
  </si>
  <si>
    <t>749735092934</t>
  </si>
  <si>
    <t>749735192931</t>
  </si>
  <si>
    <t>Phenylketonuria (PKU)  formula</t>
  </si>
  <si>
    <t>POA Pharma; Nexus Patient Services LLC (Distributor) 
1-833-975-0200</t>
  </si>
  <si>
    <t>PKU Easy Microtabs, tablets, 4x110g bottles,unflavored, 440 grams</t>
  </si>
  <si>
    <t>Note: This product is supplied in tablets (unit of measure is each (EA)).  The amount billed on the Medi-Cal Rx claim should be in quantites of 110, for a maximum 31 days supply</t>
  </si>
  <si>
    <t>10885034100</t>
  </si>
  <si>
    <t>310885341007</t>
  </si>
  <si>
    <t xml:space="preserve">PKU Easy Tablets 6x77ct bottles, unflavored, 462 tablets </t>
  </si>
  <si>
    <t>50059034115</t>
  </si>
  <si>
    <t>Vitaflo, USA LLC; 
1-888-548-2356</t>
  </si>
  <si>
    <t>Arginine2000 Amino Acid Supplement, powd, 30x4g sachets</t>
  </si>
  <si>
    <t>50600050267</t>
  </si>
  <si>
    <t>812539020837</t>
  </si>
  <si>
    <t>Arginine500 Amino Acid Supplement, powd, 30x4g sachets</t>
  </si>
  <si>
    <t>50600054692</t>
  </si>
  <si>
    <t>812539020820</t>
  </si>
  <si>
    <t>Updated product type; added maximum quantity</t>
  </si>
  <si>
    <t>Citrulline 200 Amino Acid Supplement, unflav, 30X4g sachets</t>
  </si>
  <si>
    <t>50600050281</t>
  </si>
  <si>
    <t>812539020912</t>
  </si>
  <si>
    <t>Citrulline1000 Amino Acid Supplement, powd, 30x4g sachets</t>
  </si>
  <si>
    <t>50600055095</t>
  </si>
  <si>
    <t>812539020899</t>
  </si>
  <si>
    <t xml:space="preserve"> </t>
  </si>
  <si>
    <t>Creatine5000 Amino Acid Supplement, powd, 30x6g sachets</t>
  </si>
  <si>
    <t>50600050304</t>
  </si>
  <si>
    <t>812539020936</t>
  </si>
  <si>
    <t>Cystine500 Amino Acid Supplement, powd, 30x4g sachets</t>
  </si>
  <si>
    <t>50600054777</t>
  </si>
  <si>
    <t>812539020950</t>
  </si>
  <si>
    <t>EAA Supplement, powd, tropical, 50x12.5g sachets</t>
  </si>
  <si>
    <t>50600054906</t>
  </si>
  <si>
    <t>812539020813</t>
  </si>
  <si>
    <t>Glutaric Acidemia</t>
  </si>
  <si>
    <t>GA Gel, unflav, powd, 30x24g sachets</t>
  </si>
  <si>
    <t>50600051516</t>
  </si>
  <si>
    <t>812539020059</t>
  </si>
  <si>
    <t>Updated product type and Medi-Cal 11-digit billing number (NDC); added maximum quantity</t>
  </si>
  <si>
    <t>GA Express 15, unflav, powd, 30x25g sachets</t>
  </si>
  <si>
    <t>50600051622</t>
  </si>
  <si>
    <t>812539020103</t>
  </si>
  <si>
    <t>Glycine500 Amino Acid Supplement powder, 30x4g sachets</t>
  </si>
  <si>
    <t>50600054456</t>
  </si>
  <si>
    <t>812539020998</t>
  </si>
  <si>
    <t>Glycosade powder, lemon, 30x60g sachets</t>
  </si>
  <si>
    <t>12539002476</t>
  </si>
  <si>
    <t>812539024767</t>
  </si>
  <si>
    <t>Glycosade powder, unflavored, 30x60g sachets</t>
  </si>
  <si>
    <t>50600051400</t>
  </si>
  <si>
    <t>812539021346</t>
  </si>
  <si>
    <t>HCU Cooler 15 Red, 30x130ml</t>
  </si>
  <si>
    <t>50600050434</t>
  </si>
  <si>
    <t>812539020646</t>
  </si>
  <si>
    <t>HCU Cooler 15 Orange, 30x130ml</t>
  </si>
  <si>
    <t>50600053527</t>
  </si>
  <si>
    <t>812539020660</t>
  </si>
  <si>
    <t>HCU Express15 PLUS, powder, unflavored, 30x25g packets</t>
  </si>
  <si>
    <t>812539024972</t>
  </si>
  <si>
    <t>Update in product type, Medi-Cal 11-digit billing number (NDC); added maximum quantity</t>
  </si>
  <si>
    <t>HCU Express20 PLUS, powder, unflav, 30x34g packets</t>
  </si>
  <si>
    <t>812539024989</t>
  </si>
  <si>
    <t>HCU Gel, powd, unflav, 30x24g sachets</t>
  </si>
  <si>
    <t>50600051486</t>
  </si>
  <si>
    <t>812539020035</t>
  </si>
  <si>
    <t>Isoleucine50 Amino Acid Supplement powder, unflav, 30x4g sachets</t>
  </si>
  <si>
    <t>50600054302</t>
  </si>
  <si>
    <t>812539021001</t>
  </si>
  <si>
    <t>Isoleucine1000 Amino Acid Supplement powder, unflav, 30x4g sachets</t>
  </si>
  <si>
    <t>50600055118</t>
  </si>
  <si>
    <t>812539021018</t>
  </si>
  <si>
    <t>Ketogenic</t>
  </si>
  <si>
    <t>K-Quik, Medium Chain Triglyceride (MCT) Emulsion, unflavored, 
15 x 225ml</t>
  </si>
  <si>
    <t>12539002575</t>
  </si>
  <si>
    <t>812539025757</t>
  </si>
  <si>
    <t>Leucine100 Amino Acid Supplement powder, unflav, 30x4g sachets</t>
  </si>
  <si>
    <t>50600054920</t>
  </si>
  <si>
    <t>812539020028</t>
  </si>
  <si>
    <t>Disorders of long chain fatty acid oxidation (LCFAO) and fat malabsorption,</t>
  </si>
  <si>
    <t>Lipistart powder, unflav, 400g</t>
  </si>
  <si>
    <t>812539021339</t>
  </si>
  <si>
    <t>Update in product type, NDC, MAC and EAC; added maximum quanitity</t>
  </si>
  <si>
    <t>MCT Procal, unflav, 30x16g sachets</t>
  </si>
  <si>
    <t>50600050236</t>
  </si>
  <si>
    <t>812539021322</t>
  </si>
  <si>
    <t>Propionic and Methulmalonic Acidemia</t>
  </si>
  <si>
    <t>MMA-PA Cooler 15, red flavor, 130ml</t>
  </si>
  <si>
    <t>50600056122</t>
  </si>
  <si>
    <t>812539020776</t>
  </si>
  <si>
    <t>MMA/PA Express15, powder, unflav, 30x25g sachets</t>
  </si>
  <si>
    <t>812539020073</t>
  </si>
  <si>
    <t>MMA/PA Gel, unflav, powder, 30x24g sachets</t>
  </si>
  <si>
    <t>50600051523</t>
  </si>
  <si>
    <t>812539020066</t>
  </si>
  <si>
    <t>Update in product type and NDC; added maximum quantity</t>
  </si>
  <si>
    <t>Methionine100 Amino Acid Supplement, unflav, powder, 30x4g sachets</t>
  </si>
  <si>
    <t>50600055440</t>
  </si>
  <si>
    <t>812539021087</t>
  </si>
  <si>
    <t>MSUD Cooler 15 Red, 30x130 ml</t>
  </si>
  <si>
    <t>50600050915</t>
  </si>
  <si>
    <t>812539020554</t>
  </si>
  <si>
    <t>MSUD Cooler 15 Orange, 30x130 ml</t>
  </si>
  <si>
    <t>50600054654</t>
  </si>
  <si>
    <t>812539020578</t>
  </si>
  <si>
    <t>MSUD Express15 PLUS, powder, unflavored, 30x25g packets</t>
  </si>
  <si>
    <t>812539024996</t>
  </si>
  <si>
    <t>MSUD Express20 PLUS, powder, unflavored, 30x34g packets</t>
  </si>
  <si>
    <t>812539025009</t>
  </si>
  <si>
    <t>MSUD Gel, unflav, 30x24g sachets</t>
  </si>
  <si>
    <t>50600051493</t>
  </si>
  <si>
    <t>812539020042</t>
  </si>
  <si>
    <t>Phenylalanine50 Amino Acid Supplement powder, 30x4g sachets</t>
  </si>
  <si>
    <t>50600054944</t>
  </si>
  <si>
    <t>812539021155</t>
  </si>
  <si>
    <t>PKU Air20 Gold (coffee fusion), 30 x 174ml</t>
  </si>
  <si>
    <t>Update in product type, NDC, MAC and EAC; added maximum quantity</t>
  </si>
  <si>
    <t>PKU Air20 Green (citris twist), 30 x 174ml</t>
  </si>
  <si>
    <t>PKU Air20 Yellow (mango breeze), 30 x 174ml</t>
  </si>
  <si>
    <t>PKU Cooler 10 Red, 30x87ml</t>
  </si>
  <si>
    <t>50600051318</t>
  </si>
  <si>
    <t>812539020363</t>
  </si>
  <si>
    <t>Update in product type, MAC and EAC; added maximum quantity</t>
  </si>
  <si>
    <t>PKU Cooler 10 Orange, 30x87ml</t>
  </si>
  <si>
    <t>50600054852</t>
  </si>
  <si>
    <t>812539020394</t>
  </si>
  <si>
    <t>PKU Cooler 10 Purple, 30x87ml</t>
  </si>
  <si>
    <t>50600054876</t>
  </si>
  <si>
    <t>812539020424</t>
  </si>
  <si>
    <t>PKU Cooler 10 White, 30x87ml</t>
  </si>
  <si>
    <t>50600054999</t>
  </si>
  <si>
    <t>812539020455</t>
  </si>
  <si>
    <t>PKU Cooler 15 Red, 30x130ml</t>
  </si>
  <si>
    <t>50600051998</t>
  </si>
  <si>
    <t>812539020370</t>
  </si>
  <si>
    <t>PKU Cooler 15 Orange, 30x130ml</t>
  </si>
  <si>
    <t>50600054500</t>
  </si>
  <si>
    <t>812539020400</t>
  </si>
  <si>
    <t>PKU Cooler 15 Purple, 30x130ml</t>
  </si>
  <si>
    <t>50600054562</t>
  </si>
  <si>
    <t>812539020431</t>
  </si>
  <si>
    <t>PKU Cooler 15 White, 30x130ml</t>
  </si>
  <si>
    <t>50600054975</t>
  </si>
  <si>
    <t>812539020462</t>
  </si>
  <si>
    <t>PKU Cooler 20, Red, 30x174ml</t>
  </si>
  <si>
    <t>50600052001</t>
  </si>
  <si>
    <t>812539020387</t>
  </si>
  <si>
    <t>PKU Cooler 20 Orange, 30x174ml</t>
  </si>
  <si>
    <t>50600054814</t>
  </si>
  <si>
    <t>812539020417</t>
  </si>
  <si>
    <t>PKU Cooler 20 Purple, 30x174ml</t>
  </si>
  <si>
    <t>50600054838</t>
  </si>
  <si>
    <t>812539020448</t>
  </si>
  <si>
    <t>PKU Cooler 20 White, 30x174ml</t>
  </si>
  <si>
    <t>50600055019</t>
  </si>
  <si>
    <t>812539020479</t>
  </si>
  <si>
    <t>PKU Express15 PLUS, powder, Raspberry, 30 x 25g packets</t>
  </si>
  <si>
    <t>812539025214</t>
  </si>
  <si>
    <t>PKU Express15 PLUS, powder, Unflavored, 30 x 25g packets</t>
  </si>
  <si>
    <t>812539024873</t>
  </si>
  <si>
    <t>PKU Express15 PLUS, powder, Lemon, 30 x 25g packets</t>
  </si>
  <si>
    <t>812539024880</t>
  </si>
  <si>
    <t>PKU Express15 PLUS, powder, Orange, 30 x 25g packets</t>
  </si>
  <si>
    <t>812539024897</t>
  </si>
  <si>
    <t>PKU Express15 PLUS, powder, Tropical, 30 x 25g packets</t>
  </si>
  <si>
    <t>812539024903</t>
  </si>
  <si>
    <t>PKU Express20 PLUS, powder, Raspberry, 30 x 34g packets</t>
  </si>
  <si>
    <t>812539025221</t>
  </si>
  <si>
    <t>PKU Express20 PLUS, powder, Unflavored, 30 x 34g packets</t>
  </si>
  <si>
    <t>812539024910</t>
  </si>
  <si>
    <t>PKU Express20 PLUS, powder, Lemon, 30 x 34g packets</t>
  </si>
  <si>
    <t>812539024927</t>
  </si>
  <si>
    <t>PKU Express20 PLUS, powder, Orange, 30 x 34g packets</t>
  </si>
  <si>
    <t>812539024934</t>
  </si>
  <si>
    <t>PKU Express20 PLUS, powder, Tropical, 30 x 34g packets</t>
  </si>
  <si>
    <t>812539024941</t>
  </si>
  <si>
    <t>PKU Gel, powder,  Unflavored, 30x24g sachets</t>
  </si>
  <si>
    <t>50600051448</t>
  </si>
  <si>
    <t>812539020226</t>
  </si>
  <si>
    <t>PKU Gel Raspberry, powd, 30x24g sachets</t>
  </si>
  <si>
    <t>50600051455</t>
  </si>
  <si>
    <t>812539020264</t>
  </si>
  <si>
    <t>PKU Gel Orange, powd, 30x24g sachets</t>
  </si>
  <si>
    <t>50600051462</t>
  </si>
  <si>
    <t>812539020240</t>
  </si>
  <si>
    <t>PKU Sphere 15, powder,  Red Berry 30x27g</t>
  </si>
  <si>
    <t>12539002113</t>
  </si>
  <si>
    <t>812539021131</t>
  </si>
  <si>
    <t>PKU Sphere 15, powder,  Vanilla
30x27g</t>
  </si>
  <si>
    <t>12539002143</t>
  </si>
  <si>
    <t>812539021438</t>
  </si>
  <si>
    <t>PKU Sphere 20, Liquid, Vanilla, 15x237ml</t>
  </si>
  <si>
    <t>12539002584</t>
  </si>
  <si>
    <t>812539025849</t>
  </si>
  <si>
    <t>PKU Sphere 20, powder, Chocolate, 30x35g</t>
  </si>
  <si>
    <t>12539002205</t>
  </si>
  <si>
    <t>812539022053</t>
  </si>
  <si>
    <t>PKU Sphere 20, powder, lemon, 30x35g</t>
  </si>
  <si>
    <t>812539025801</t>
  </si>
  <si>
    <t>PKU Sphere 20, powder, banana, 30x35g</t>
  </si>
  <si>
    <t>812539025825</t>
  </si>
  <si>
    <t>PKU Sphere 20, powder, red berry, 30x35g</t>
  </si>
  <si>
    <t>812539021117       </t>
  </si>
  <si>
    <t>Update in product type and NDC, MAC and EAC; added maximum quantity</t>
  </si>
  <si>
    <t>PKU Sphere 20, powder, vanilla, 30x35g</t>
  </si>
  <si>
    <t>812539021124</t>
  </si>
  <si>
    <t>PKU Start, unflavored, 4x400 g</t>
  </si>
  <si>
    <t>60385094058</t>
  </si>
  <si>
    <t>5060385940587</t>
  </si>
  <si>
    <t>Update in product type MAC and EAC; added maximum quantity</t>
  </si>
  <si>
    <t>PKU Trio, powd, unflavored, 400g</t>
  </si>
  <si>
    <t>5060014053145</t>
  </si>
  <si>
    <t>Update in product type, NDC, UPC, MAC and EAC; added maximum quantity</t>
  </si>
  <si>
    <t>PKU Trio, powd, vanilla, 400g</t>
  </si>
  <si>
    <t>5060014053138</t>
  </si>
  <si>
    <t>TYR Cooler 15 Orange, 30x130ml</t>
  </si>
  <si>
    <t>50600053992</t>
  </si>
  <si>
    <t>812539020752</t>
  </si>
  <si>
    <t>TYR Cooler 15 Red, 30x130ml</t>
  </si>
  <si>
    <t>50600054326</t>
  </si>
  <si>
    <t>812539020738</t>
  </si>
  <si>
    <t>TYR Express15 PLUS, powder, unflavored, 30x34g sachet</t>
  </si>
  <si>
    <t>812539024958</t>
  </si>
  <si>
    <t>TYR Express20 PLUS, powder, unflavored, 30x34g sachet</t>
  </si>
  <si>
    <t>812539024965</t>
  </si>
  <si>
    <t>TYR Gel , powder, unflavored, 30x24g sachets</t>
  </si>
  <si>
    <t>50600051509</t>
  </si>
  <si>
    <t>812539020691</t>
  </si>
  <si>
    <t xml:space="preserve">TYR Sphere 20 Red Berry, 30x35g </t>
  </si>
  <si>
    <t>12539002209</t>
  </si>
  <si>
    <t>812539022091</t>
  </si>
  <si>
    <t>TYR Sphere 20 Vanilla, 30x35g</t>
  </si>
  <si>
    <t>812539025870</t>
  </si>
  <si>
    <t>Tyrosine1000 Amino Acid Supplement, powder, 30x4g sachets</t>
  </si>
  <si>
    <t>50600054791</t>
  </si>
  <si>
    <t>812539021162</t>
  </si>
  <si>
    <t>Urea Cycle Disorders</t>
  </si>
  <si>
    <t>UCD Trio, powd, unflavored, 400g</t>
  </si>
  <si>
    <t>50600140051820</t>
  </si>
  <si>
    <t>5060014056054</t>
  </si>
  <si>
    <t>Update in product type and NDC and UPC; added maximum quantity</t>
  </si>
  <si>
    <t>Valine50 Amino Acid Supplement, powder, 30x4g sachets</t>
  </si>
  <si>
    <t>50600054333</t>
  </si>
  <si>
    <t>812539021209</t>
  </si>
  <si>
    <t>Valine1000 Amino Acid Supplement, powder, 30x4g sachets</t>
  </si>
  <si>
    <t>50600055132</t>
  </si>
  <si>
    <t>812539021186</t>
  </si>
  <si>
    <t>Specialized</t>
  </si>
  <si>
    <t xml:space="preserve">Diabetic </t>
  </si>
  <si>
    <t>GLUCERNA 1 CAL 1L READY TO HANG</t>
  </si>
  <si>
    <t>70074062672</t>
  </si>
  <si>
    <t>070074626727</t>
  </si>
  <si>
    <t>070074626710</t>
  </si>
  <si>
    <t>Update in MAC and EAC; added maximum quantity</t>
  </si>
  <si>
    <t>GLUCERNA 1.0 CAL 8OZ RECLOSEABLE CARTON</t>
  </si>
  <si>
    <t>70074064912</t>
  </si>
  <si>
    <t>070074649122</t>
  </si>
  <si>
    <t>070074649139</t>
  </si>
  <si>
    <t xml:space="preserve">Specialized </t>
  </si>
  <si>
    <t>GLUCERNA 1.2 CAL 8OZ RECLOSEABLE CARTON</t>
  </si>
  <si>
    <t>70074064916</t>
  </si>
  <si>
    <t>070074649160</t>
  </si>
  <si>
    <t>070074649184</t>
  </si>
  <si>
    <t>GLUCERNA 1.2 CAL 1.5L READY TO HANG</t>
  </si>
  <si>
    <t>70074062676</t>
  </si>
  <si>
    <t>070074626765</t>
  </si>
  <si>
    <t>070074626758</t>
  </si>
  <si>
    <t>GLUCERNA 1.2 CAL 1L READY TO HANG</t>
  </si>
  <si>
    <t>70074062678</t>
  </si>
  <si>
    <t>070074626789</t>
  </si>
  <si>
    <t>070074626772</t>
  </si>
  <si>
    <t>GLUCERNA 1.5 CAL 1L READY TO HANG</t>
  </si>
  <si>
    <t>70074062680</t>
  </si>
  <si>
    <t>070074626802</t>
  </si>
  <si>
    <t>070074626796</t>
  </si>
  <si>
    <t>GLUCERNA 1.5 CAL 8OZ RECLOSEABLE CARTON</t>
  </si>
  <si>
    <t>70074064919</t>
  </si>
  <si>
    <t>070074649191</t>
  </si>
  <si>
    <t>070074649207</t>
  </si>
  <si>
    <t>GLUCERNA SHAKE BUTTER PECAN 8OZ RECLOSEABLE CARTON</t>
  </si>
  <si>
    <t>70074064926</t>
  </si>
  <si>
    <t>070074649269</t>
  </si>
  <si>
    <t>070074649276</t>
  </si>
  <si>
    <t>GLUCERNA SHAKE CHOCOLATE 8OZ RECLOSEABLE CARTON</t>
  </si>
  <si>
    <t>70074064928</t>
  </si>
  <si>
    <t>070074649283</t>
  </si>
  <si>
    <t>070074649290</t>
  </si>
  <si>
    <t>GLUCERNA SHAKE STRAWBERRY 8OZ RECLOSEABLE CARTON</t>
  </si>
  <si>
    <t>70074064924</t>
  </si>
  <si>
    <t>070074649245</t>
  </si>
  <si>
    <t>070074649252</t>
  </si>
  <si>
    <t>GLUCERNA SHAKE VANILLA 8OZ RECLOSEABLE CARTON</t>
  </si>
  <si>
    <t>70074064921</t>
  </si>
  <si>
    <t>070074649214</t>
  </si>
  <si>
    <t>070074649221</t>
  </si>
  <si>
    <t>Renal</t>
  </si>
  <si>
    <t>NEPRO 1L READY TO HANG</t>
  </si>
  <si>
    <t>70074062670</t>
  </si>
  <si>
    <t>070074626703</t>
  </si>
  <si>
    <t>070074626697</t>
  </si>
  <si>
    <t>NEPRO BUTTER PECAN 8OZ RECLOSEABLE CARTON</t>
  </si>
  <si>
    <t>70074064797</t>
  </si>
  <si>
    <t>070074647975</t>
  </si>
  <si>
    <t>070074647982</t>
  </si>
  <si>
    <t>NEPRO MIXED BERRY 8OZ RECLOSEABLE CARTON</t>
  </si>
  <si>
    <t>70074064795</t>
  </si>
  <si>
    <t>070074647951</t>
  </si>
  <si>
    <t>070074647968</t>
  </si>
  <si>
    <t>NEPRO VANILLA 8OZ RECLOSEABLE CARTON</t>
  </si>
  <si>
    <t>70074064799</t>
  </si>
  <si>
    <t>070074647999</t>
  </si>
  <si>
    <t>070074648033</t>
  </si>
  <si>
    <t>Abbott Nutrition; 
1-800-227-5768</t>
  </si>
  <si>
    <t>NEPRO VANILLA 8OZ BOTTLE 24 COUNT</t>
  </si>
  <si>
    <t>70074062585</t>
  </si>
  <si>
    <t>70074625850</t>
  </si>
  <si>
    <t>Abbott Nutrition; 
1-800-227-5769</t>
  </si>
  <si>
    <t>NEPRO VANILLA 8OZ BOTTLE</t>
  </si>
  <si>
    <t>70074053626</t>
  </si>
  <si>
    <t>70074536262</t>
  </si>
  <si>
    <t>Respiratory</t>
  </si>
  <si>
    <t>PULMOCARE 1L READY TO HANG</t>
  </si>
  <si>
    <t>70074062726</t>
  </si>
  <si>
    <t>070074627267</t>
  </si>
  <si>
    <t>070074627250</t>
  </si>
  <si>
    <t>PULMOCARE VANILLA 8OZ RECLOSEABLE CARTON</t>
  </si>
  <si>
    <t>70074064810</t>
  </si>
  <si>
    <t>070074648101</t>
  </si>
  <si>
    <t>070074648118</t>
  </si>
  <si>
    <t>SUPLENA VANILLA 8OZ RECLOSEABLE CARTON</t>
  </si>
  <si>
    <t>70074064793</t>
  </si>
  <si>
    <t>070074647937</t>
  </si>
  <si>
    <t>070074647944</t>
  </si>
  <si>
    <t>Modular Protein</t>
  </si>
  <si>
    <t>Global Health Products, Inc.; 
1-800-638-2870</t>
  </si>
  <si>
    <t>LiquaCel, 1920 ml, liquid, peach mango</t>
  </si>
  <si>
    <t>82028000287</t>
  </si>
  <si>
    <t>782028000875</t>
  </si>
  <si>
    <t>782028002875</t>
  </si>
  <si>
    <t>LiquaCel, 1920 ml, liquid, watermelon</t>
  </si>
  <si>
    <t>82028000296</t>
  </si>
  <si>
    <t>782028001961</t>
  </si>
  <si>
    <t>782028002968</t>
  </si>
  <si>
    <t>LiquaCel, 960 ml, liquid, ginger ale</t>
  </si>
  <si>
    <t>82028006111</t>
  </si>
  <si>
    <t>782028001114</t>
  </si>
  <si>
    <t>782028061118</t>
  </si>
  <si>
    <t>LiquaCel, 960 ml, liquid, unflavored</t>
  </si>
  <si>
    <t>82028006113</t>
  </si>
  <si>
    <t>782028001138</t>
  </si>
  <si>
    <t>782028061132</t>
  </si>
  <si>
    <t>LiquaCel, 960 ml, liquid, concord grape</t>
  </si>
  <si>
    <t>82028000694</t>
  </si>
  <si>
    <t>782028000943</t>
  </si>
  <si>
    <t>782028006943</t>
  </si>
  <si>
    <t>LiquaCel, 960 ml, liquid, peach mango</t>
  </si>
  <si>
    <t>82028000687</t>
  </si>
  <si>
    <t>782028000874</t>
  </si>
  <si>
    <t>782028006874</t>
  </si>
  <si>
    <t>LiquaCel, 960 ml, liquid, apple</t>
  </si>
  <si>
    <t>82028000688</t>
  </si>
  <si>
    <t>782028000889</t>
  </si>
  <si>
    <t>782028006881</t>
  </si>
  <si>
    <t>LiquaCel, 960 ml, liquid, watermelon</t>
  </si>
  <si>
    <t>82028000696</t>
  </si>
  <si>
    <t>782028000966</t>
  </si>
  <si>
    <t>782028006966</t>
  </si>
  <si>
    <t>Kate Farms Glucose Support 1.2, Vanilla, 250 mL</t>
  </si>
  <si>
    <t>11112003066</t>
  </si>
  <si>
    <t>811112030669</t>
  </si>
  <si>
    <t>811112030676</t>
  </si>
  <si>
    <t>Kate Farms Renal Support 1.8, Vanilla, 250 mL</t>
  </si>
  <si>
    <t>11112003064</t>
  </si>
  <si>
    <t>811112030645</t>
  </si>
  <si>
    <t>811112030652</t>
  </si>
  <si>
    <t>Modular Carbohydrate</t>
  </si>
  <si>
    <t>Benecalorie, Unflavored 24 X 1.5 Fl Oz Cups</t>
  </si>
  <si>
    <t>43900028250</t>
  </si>
  <si>
    <t>00043900282503</t>
  </si>
  <si>
    <t>10043900282500</t>
  </si>
  <si>
    <t>BENEPROTEIN, Unflavored Powder 6 x 8 oz canisters</t>
  </si>
  <si>
    <t>43900028410</t>
  </si>
  <si>
    <t>00043900284101</t>
  </si>
  <si>
    <t>10043900284108</t>
  </si>
  <si>
    <t>Boost Glucose Control,  Rich Chocolate 24 X 8 Fl Oz Tetra Brik</t>
  </si>
  <si>
    <t>43900036021</t>
  </si>
  <si>
    <t>00043900360218</t>
  </si>
  <si>
    <t>10043900360208</t>
  </si>
  <si>
    <t>Update in product label name, caloric density, MAC and EAC; added maximum quantity</t>
  </si>
  <si>
    <t>Boost Glucose Control, Creamy Strawberry 24 X 8 Fl Oz carton</t>
  </si>
  <si>
    <t>041679158111</t>
  </si>
  <si>
    <t>00043900286808</t>
  </si>
  <si>
    <t>Update in product type, caloric density, MAC and EAC; added maximum quantity</t>
  </si>
  <si>
    <t>Boost Glucose Control, Creamy Strawberry 24 X 8 Fl Oz Tetra Brik</t>
  </si>
  <si>
    <t>43900036031</t>
  </si>
  <si>
    <t>00043900360317</t>
  </si>
  <si>
    <t>10043900360307</t>
  </si>
  <si>
    <t>Boost Glucose Control, Very Vanilla 24 X 8 Fl Oz carton</t>
  </si>
  <si>
    <t>041679157824</t>
  </si>
  <si>
    <t>00043900661100</t>
  </si>
  <si>
    <t>Boost Glucose Control, Very Vanilla 24 X 8 Fl Oz Tetra Brik</t>
  </si>
  <si>
    <t>43900036011</t>
  </si>
  <si>
    <t>00043900360119</t>
  </si>
  <si>
    <t>10043900360109</t>
  </si>
  <si>
    <t>Boost Glucose Control,  Rich Chocolate 24 X 8 Fl Oz carton</t>
  </si>
  <si>
    <t>041679157923</t>
  </si>
  <si>
    <t>00043900116426</t>
  </si>
  <si>
    <t>Diabetisource Ac, Spikeright Plus 4 X 1500 ml Ultrapak Bags</t>
  </si>
  <si>
    <t>43900036582</t>
  </si>
  <si>
    <t>00043900365824</t>
  </si>
  <si>
    <t>10043900365838</t>
  </si>
  <si>
    <t>Diabetisource Ac, Spikeright Plus 6 X 1000 ml Ultrapak Bags</t>
  </si>
  <si>
    <t>43900036508</t>
  </si>
  <si>
    <t>00043900365084</t>
  </si>
  <si>
    <t>10043900365081</t>
  </si>
  <si>
    <t>Diabetisource Ac, Unflavored 24 X 250 ml Tetra Brik</t>
  </si>
  <si>
    <t>43900036500</t>
  </si>
  <si>
    <t>00043900365008</t>
  </si>
  <si>
    <t>10043900365005</t>
  </si>
  <si>
    <t>Glytrol, Spikeright Plus 4 X 1500 ml Ultrapak Bags</t>
  </si>
  <si>
    <t>98716016377</t>
  </si>
  <si>
    <t>00798716163774</t>
  </si>
  <si>
    <t>00798716323918</t>
  </si>
  <si>
    <t>Glytrol, Spikeright Plus 6 X 1000 ml Ultrapak Bags</t>
  </si>
  <si>
    <t>98716016376</t>
  </si>
  <si>
    <t>00798716163767</t>
  </si>
  <si>
    <t>10798716223901</t>
  </si>
  <si>
    <t>Glytrol, Vanilla 24 X 250 ml Tetra Prisma</t>
  </si>
  <si>
    <t>98716006275</t>
  </si>
  <si>
    <t>00798716062756</t>
  </si>
  <si>
    <t>00798716162753</t>
  </si>
  <si>
    <t>Novasource Renal, Café Mocha, 24 X 8 fl oz carton</t>
  </si>
  <si>
    <t>43900094469</t>
  </si>
  <si>
    <t>00043900944692</t>
  </si>
  <si>
    <t>00043900185446</t>
  </si>
  <si>
    <t>Novasource Renal, Spikeright Plus 6 X 1000 ml Ultrapak Bags</t>
  </si>
  <si>
    <t>43900035180</t>
  </si>
  <si>
    <t>00043900351803</t>
  </si>
  <si>
    <t>10043900351800</t>
  </si>
  <si>
    <t>Novasource Renal, Strawberry, 24 X 8 fl oz carton</t>
  </si>
  <si>
    <t>43900013576</t>
  </si>
  <si>
    <t>00043900135762</t>
  </si>
  <si>
    <t>00043900369228</t>
  </si>
  <si>
    <t>Novasource Renal, Vanilla 24 X 8 fl oz carton</t>
  </si>
  <si>
    <t>43900035111</t>
  </si>
  <si>
    <t>00043900351117</t>
  </si>
  <si>
    <t>00043900306094</t>
  </si>
  <si>
    <t xml:space="preserve">Respiratory--reduced carbon dioxide production </t>
  </si>
  <si>
    <t>Nutren Pulmonary, Spikeright Plus 6 X 1000 ml Ultrapak Bags</t>
  </si>
  <si>
    <t>98716016362</t>
  </si>
  <si>
    <t>00798716163620</t>
  </si>
  <si>
    <t>10798716223925</t>
  </si>
  <si>
    <t>Nutren Pulmonary, Vanilla 24 X 250 ml Tetra Prisma</t>
  </si>
  <si>
    <t>98716006480</t>
  </si>
  <si>
    <t>00798716064804</t>
  </si>
  <si>
    <t>00798716164801</t>
  </si>
  <si>
    <t>Hepatic</t>
  </si>
  <si>
    <t>Nutrihep, Unflavored 24 X 250 mlTetra Prisma</t>
  </si>
  <si>
    <t>98716006479</t>
  </si>
  <si>
    <t>00798716064798</t>
  </si>
  <si>
    <t>00798716164795</t>
  </si>
  <si>
    <t>Renalcal, Unflavored 24 X 250 ml Tetra Prisma</t>
  </si>
  <si>
    <t>98716006064</t>
  </si>
  <si>
    <t>00798716060646</t>
  </si>
  <si>
    <t>00798716160643</t>
  </si>
  <si>
    <t>Polycal, unflavored, 400g powder</t>
  </si>
  <si>
    <t>49735011152</t>
  </si>
  <si>
    <t>749735011522</t>
  </si>
  <si>
    <t>749735111529</t>
  </si>
  <si>
    <t>Pro-Stat, 887ml,  citrus</t>
  </si>
  <si>
    <t>26974030064</t>
  </si>
  <si>
    <t>26974300649</t>
  </si>
  <si>
    <t>10026974300646</t>
  </si>
  <si>
    <t>Update in product label name, MAC and EAC; added maximum quantity</t>
  </si>
  <si>
    <t>Pro-Stat, 887ml, grape</t>
  </si>
  <si>
    <t>26974041050</t>
  </si>
  <si>
    <t>26974410508</t>
  </si>
  <si>
    <t>10026974410505</t>
  </si>
  <si>
    <t>Pro-Stat, 887ml, vanilla</t>
  </si>
  <si>
    <t>26974041040</t>
  </si>
  <si>
    <t>26974410409</t>
  </si>
  <si>
    <t>10026974410932</t>
  </si>
  <si>
    <t>Pro-Stat, 887ml, wild cherry punch</t>
  </si>
  <si>
    <t>26974041007</t>
  </si>
  <si>
    <t>26974410072</t>
  </si>
  <si>
    <t>10026974410918</t>
  </si>
  <si>
    <t>Kflo, unflavored, 4:1 ratio, 24x250 mL</t>
  </si>
  <si>
    <t>12539002577</t>
  </si>
  <si>
    <t>812539025771</t>
  </si>
  <si>
    <t>Update in Medi-Cal 11-digit billing number (NDC), MAC and EAC; added maximum quantity</t>
  </si>
  <si>
    <t xml:space="preserve">Renal </t>
  </si>
  <si>
    <t>Renastart, 400 grams, powder, unflavored</t>
  </si>
  <si>
    <t>812539021490</t>
  </si>
  <si>
    <t>812539021489</t>
  </si>
  <si>
    <t>Update in Medi-Cal 11-digit billing number (NDC) and UPC; added maximum quantity</t>
  </si>
  <si>
    <t>Renastep, Vanilla, 15 x 200ml bottles</t>
  </si>
  <si>
    <t>812539024842</t>
  </si>
  <si>
    <t>Specialty Infant</t>
  </si>
  <si>
    <t>ELECARE IN 14.1OZ POWDER</t>
  </si>
  <si>
    <t>70074053511</t>
  </si>
  <si>
    <t>070074535111</t>
  </si>
  <si>
    <t>070074552514</t>
  </si>
  <si>
    <t>SIMILAC ALIMENTUM READY TO FEED (946 ML)</t>
  </si>
  <si>
    <t>70074057513</t>
  </si>
  <si>
    <t>070074575131</t>
  </si>
  <si>
    <t>070074575124</t>
  </si>
  <si>
    <t>SIMILAC ALIMENTUM, 343 G, PWDR</t>
  </si>
  <si>
    <t>70074064712</t>
  </si>
  <si>
    <t>070074647128</t>
  </si>
  <si>
    <t>070074647159</t>
  </si>
  <si>
    <t>70074064715</t>
  </si>
  <si>
    <t>Human Milk Fortifier</t>
  </si>
  <si>
    <t>SIMILAC HUMAN MILK FORTIFIER 0.169-OZ 6/24PKS (5 mL packets)  (144 per case)</t>
  </si>
  <si>
    <t>70074056650</t>
  </si>
  <si>
    <t>070074566504</t>
  </si>
  <si>
    <t>070074566498</t>
  </si>
  <si>
    <t>Premature and Low Birth Weight (LBW)</t>
  </si>
  <si>
    <t>SIMILAC NEOSURE (371 G PWDR)</t>
  </si>
  <si>
    <t>70074057430</t>
  </si>
  <si>
    <t>070074574318</t>
  </si>
  <si>
    <t>070074574301</t>
  </si>
  <si>
    <t>70074057431</t>
  </si>
  <si>
    <t>SIMILAC NEOSURE READY TO FEED (946 ML)</t>
  </si>
  <si>
    <t>70074057456</t>
  </si>
  <si>
    <t>070074574561</t>
  </si>
  <si>
    <t>070074574554</t>
  </si>
  <si>
    <t>SIMILAC PM 60/40 400G</t>
  </si>
  <si>
    <t>70074060850</t>
  </si>
  <si>
    <t>070074608501</t>
  </si>
  <si>
    <t>070074008509</t>
  </si>
  <si>
    <t>SIMILAC SPECIAL CARE 24 (59 ML)</t>
  </si>
  <si>
    <t>70074067447</t>
  </si>
  <si>
    <t>070074674476</t>
  </si>
  <si>
    <t>070074674469</t>
  </si>
  <si>
    <t>SIMILAC SPECIAL CARE 30 (59 ML)</t>
  </si>
  <si>
    <t>70074067449</t>
  </si>
  <si>
    <t>Enfamil Human Milk Fortifier powder 0.71g, 200 sachets per case</t>
  </si>
  <si>
    <t>00087201448</t>
  </si>
  <si>
    <t>300872014489</t>
  </si>
  <si>
    <t>300872014182</t>
  </si>
  <si>
    <t>Enfamil NeuroPro EnfaCare 22 kcal RTU, 59ml, 48 cs</t>
  </si>
  <si>
    <t>00087512203</t>
  </si>
  <si>
    <t>300875122037</t>
  </si>
  <si>
    <t>300875122051</t>
  </si>
  <si>
    <t>Enfamil NeuroPro EnfaCare powder, 386 g</t>
  </si>
  <si>
    <t>00087512208</t>
  </si>
  <si>
    <t>300875122082</t>
  </si>
  <si>
    <t>300875122099</t>
  </si>
  <si>
    <t xml:space="preserve">Enfamil Premature High Protein 24cal, 59ml </t>
  </si>
  <si>
    <t>00087511574</t>
  </si>
  <si>
    <t>300875115749</t>
  </si>
  <si>
    <t>300875115756</t>
  </si>
  <si>
    <t>Enfamil Premature w/iron 20cal, 59ml</t>
  </si>
  <si>
    <t>00087511570</t>
  </si>
  <si>
    <t>300875115701</t>
  </si>
  <si>
    <t>300875115718</t>
  </si>
  <si>
    <t>Enfamil Premature w/iron 24cal, 59ml</t>
  </si>
  <si>
    <t>00087511568</t>
  </si>
  <si>
    <t>300875115688</t>
  </si>
  <si>
    <t>300875115695</t>
  </si>
  <si>
    <t>Enfamil Premature w/iron 30cal, 59ml</t>
  </si>
  <si>
    <t>00087511572</t>
  </si>
  <si>
    <t>300875115725</t>
  </si>
  <si>
    <t>300875115732</t>
  </si>
  <si>
    <t>Chylothorax or LCHAD deficiency</t>
  </si>
  <si>
    <t>Enfaport RTU, 177ml</t>
  </si>
  <si>
    <t>00087510525</t>
  </si>
  <si>
    <t>300875105252</t>
  </si>
  <si>
    <t>300875105269</t>
  </si>
  <si>
    <t>Nutramigen concentrate liquid, 384ml</t>
  </si>
  <si>
    <t>00087049801</t>
  </si>
  <si>
    <t>300870498014</t>
  </si>
  <si>
    <t>300870498113</t>
  </si>
  <si>
    <t>Nutramigen EnfloraLGG powder, 357g</t>
  </si>
  <si>
    <t>00087123941</t>
  </si>
  <si>
    <t>300871239418</t>
  </si>
  <si>
    <t>300871239012</t>
  </si>
  <si>
    <t>Nutramigen RTU liguid, 946ml</t>
  </si>
  <si>
    <t>00087511564</t>
  </si>
  <si>
    <t>300875115640</t>
  </si>
  <si>
    <t>300875115657</t>
  </si>
  <si>
    <t>Pregestimil 20 kcal RTU, 59ml, 48 cs</t>
  </si>
  <si>
    <t>00087143341</t>
  </si>
  <si>
    <t>300871433410</t>
  </si>
  <si>
    <t>300871433014</t>
  </si>
  <si>
    <t>Pregestimil 24 kcal RTU, 59ml, 48 cs</t>
  </si>
  <si>
    <t>00087143441</t>
  </si>
  <si>
    <t>300871434417</t>
  </si>
  <si>
    <t>300871434011</t>
  </si>
  <si>
    <t>Pregestimil powder, 454g</t>
  </si>
  <si>
    <t>00087036701</t>
  </si>
  <si>
    <t>300870367013</t>
  </si>
  <si>
    <t>300870367211</t>
  </si>
  <si>
    <t>PurAmino Powder, 400g</t>
  </si>
  <si>
    <t>00087510480</t>
  </si>
  <si>
    <t>300875104804</t>
  </si>
  <si>
    <t>300875104811</t>
  </si>
  <si>
    <t>Alfamino infant, Unflav powder, 6x400g</t>
  </si>
  <si>
    <t>13034078821</t>
  </si>
  <si>
    <t>07613034788214</t>
  </si>
  <si>
    <t>07613034788221</t>
  </si>
  <si>
    <t>Gerber Good Start Extensive HA 100% whey protein, 400g, unflav powd</t>
  </si>
  <si>
    <t>50000059852</t>
  </si>
  <si>
    <t>00050000598526</t>
  </si>
  <si>
    <t>00050000485192</t>
  </si>
  <si>
    <t>Neocate infant with DHA/ARA powder, 400g</t>
  </si>
  <si>
    <t>49735012595</t>
  </si>
  <si>
    <t>749735025956</t>
  </si>
  <si>
    <t>749735125953</t>
  </si>
  <si>
    <t>Neocate Syneo Infant, 400g, powder,
unflavored</t>
  </si>
  <si>
    <t>49735011436</t>
  </si>
  <si>
    <t>749735114360</t>
  </si>
  <si>
    <t>749735014363</t>
  </si>
  <si>
    <t>Standard</t>
  </si>
  <si>
    <t>liquid formula</t>
  </si>
  <si>
    <t>ENSURE  CHOCOLATE 8OZ RECLOSEABLE CARTON</t>
  </si>
  <si>
    <t>70074064936</t>
  </si>
  <si>
    <t>070074649368</t>
  </si>
  <si>
    <t>070074649375</t>
  </si>
  <si>
    <t>Update in caloric density; added maximum quantity</t>
  </si>
  <si>
    <t>ENSURE BUTTER PECAN 8OZ RECLOSEABLE CARTON</t>
  </si>
  <si>
    <t>70074064934</t>
  </si>
  <si>
    <t>070074649344</t>
  </si>
  <si>
    <t>070074649351</t>
  </si>
  <si>
    <t>ENSURE CHOCOLATE 8OZ BOTTLE</t>
  </si>
  <si>
    <t>070074582948</t>
  </si>
  <si>
    <t>070074582931</t>
  </si>
  <si>
    <t>ENSURE STRAWBERRY 8OZ RECLOSEABLE CARTON</t>
  </si>
  <si>
    <t>70074064932</t>
  </si>
  <si>
    <t>070074649320</t>
  </si>
  <si>
    <t>070074649337</t>
  </si>
  <si>
    <t>ENSURE VANILLA 14OZ PWD 6CT</t>
  </si>
  <si>
    <t>70074060750</t>
  </si>
  <si>
    <t>070074607504</t>
  </si>
  <si>
    <t>070074007502</t>
  </si>
  <si>
    <t>ENSURE VANILLA 8OZ RECLOSEABLE CARTON</t>
  </si>
  <si>
    <t>70074064930</t>
  </si>
  <si>
    <t>070074649306</t>
  </si>
  <si>
    <t>070074649313</t>
  </si>
  <si>
    <t>Reduced volume</t>
  </si>
  <si>
    <t>ENSURE COMPACT 4OZ BOTTLE CHOCOLATE</t>
  </si>
  <si>
    <t>70074064363</t>
  </si>
  <si>
    <t>070074643632</t>
  </si>
  <si>
    <t>070074643625</t>
  </si>
  <si>
    <t>ENSURE COMPACT 4OZ BOTTLE VANILLA</t>
  </si>
  <si>
    <t>70074064357</t>
  </si>
  <si>
    <t>070074643571</t>
  </si>
  <si>
    <t>070074643564</t>
  </si>
  <si>
    <t xml:space="preserve">ENSURE ENLIVE CHOCOLATE 8OZ BTL </t>
  </si>
  <si>
    <t>70074064284</t>
  </si>
  <si>
    <t>070074642840</t>
  </si>
  <si>
    <t>070074642833</t>
  </si>
  <si>
    <t xml:space="preserve">ENSURE ENLIVE STRAWBERRY 8OZ BTL </t>
  </si>
  <si>
    <t>70074064282</t>
  </si>
  <si>
    <t>070074642826</t>
  </si>
  <si>
    <t>070074642819</t>
  </si>
  <si>
    <t xml:space="preserve">ENSURE ENLIVE VANILLA 8OZ BTL </t>
  </si>
  <si>
    <t>70074064290</t>
  </si>
  <si>
    <t>070074642901</t>
  </si>
  <si>
    <t>070074642864</t>
  </si>
  <si>
    <t>ENSURE ORIGINAL 8OZ BOTTLE STRAWBERRY</t>
  </si>
  <si>
    <t>70074058296</t>
  </si>
  <si>
    <t>070074582962</t>
  </si>
  <si>
    <t>070074582955</t>
  </si>
  <si>
    <t>ENSURE ORIGINAL 8OZ BOTTLE VANILLA</t>
  </si>
  <si>
    <t>070074582986</t>
  </si>
  <si>
    <t>070074582979</t>
  </si>
  <si>
    <t>ENSURE ORIGINAL FIBER VANILLA 8OZ BOTTLE</t>
  </si>
  <si>
    <t>70074067083</t>
  </si>
  <si>
    <t>70074670836</t>
  </si>
  <si>
    <t>ENSURE ORIGINAL FIBER VANILLA 8OZ BOTTLE 24 COUNT</t>
  </si>
  <si>
    <t>70074067082</t>
  </si>
  <si>
    <t>70074670829</t>
  </si>
  <si>
    <t>ENSURE PLUS BUTTER PECAN 8OZ RECLOSEABLE CARTON</t>
  </si>
  <si>
    <t>70074064908</t>
  </si>
  <si>
    <t>070074649085</t>
  </si>
  <si>
    <t>070074649092</t>
  </si>
  <si>
    <t>ENSURE PLUS CHOCOLATE 8OZ BOTTLE</t>
  </si>
  <si>
    <t>070074583006</t>
  </si>
  <si>
    <t>070074582993</t>
  </si>
  <si>
    <t>ENSURE PLUS CHOCOLATE 8OZ RECLOSEABLE CARTON</t>
  </si>
  <si>
    <t>70074064910</t>
  </si>
  <si>
    <t>070074649108</t>
  </si>
  <si>
    <t>070074649115</t>
  </si>
  <si>
    <t>ENSURE PLUS STRAWBERRY 8OZ RECLOSEABLE CARTON</t>
  </si>
  <si>
    <t>70074064906</t>
  </si>
  <si>
    <t>070074649061</t>
  </si>
  <si>
    <t>070074649078</t>
  </si>
  <si>
    <t>ENSURE PLUS VANILLA 8OZ RECLOSEABLE CARTON</t>
  </si>
  <si>
    <t>70074064904</t>
  </si>
  <si>
    <t>070074649047</t>
  </si>
  <si>
    <t>070074649054</t>
  </si>
  <si>
    <t>ENSURE PLUS VANILLA 32OZ BOTTLE</t>
  </si>
  <si>
    <t>070074582528</t>
  </si>
  <si>
    <t>070074582511</t>
  </si>
  <si>
    <t>ENSURE PLUS VANILLA 8OZ BOTTLE</t>
  </si>
  <si>
    <t>070074583044</t>
  </si>
  <si>
    <t>070074583037</t>
  </si>
  <si>
    <t>ENSURE PLUS STRAWBERRY 8OZ BOTTLE</t>
  </si>
  <si>
    <t>070074583020</t>
  </si>
  <si>
    <t>070074583013</t>
  </si>
  <si>
    <t>ENSURE PLUS FIBER VANILLA 8OZ BOTTLE 24 COUNT</t>
  </si>
  <si>
    <t>70074067086</t>
  </si>
  <si>
    <t>70074670867</t>
  </si>
  <si>
    <t>ENSURE PLUS FIBER VANILLA 8OZ BOTTLE</t>
  </si>
  <si>
    <t>70074067087</t>
  </si>
  <si>
    <t>70074670874</t>
  </si>
  <si>
    <t>Fiber-Fortified tube-feeding</t>
  </si>
  <si>
    <t>JEVITY 1 CAL 1L READY TO HANG</t>
  </si>
  <si>
    <t>70074062686</t>
  </si>
  <si>
    <t>070074626864</t>
  </si>
  <si>
    <t>070074626857</t>
  </si>
  <si>
    <t>JEVITY 1.0 CAL 8OZ RECLOSEABLE CARTON</t>
  </si>
  <si>
    <t>70074064758</t>
  </si>
  <si>
    <t>070074647586</t>
  </si>
  <si>
    <t>070074647593</t>
  </si>
  <si>
    <t>JEVITY 1.2 CAL 1.5L READY TO HANG</t>
  </si>
  <si>
    <t>70074062668</t>
  </si>
  <si>
    <t>070074626680</t>
  </si>
  <si>
    <t>070074626673</t>
  </si>
  <si>
    <t>JEVITY 1.2 CAL 1L READY TO HANG</t>
  </si>
  <si>
    <t>70074062684</t>
  </si>
  <si>
    <t>070074626840</t>
  </si>
  <si>
    <t>070074626833</t>
  </si>
  <si>
    <t>JEVITY 1.2 CAL 8OZ RECLOSEABLE CARTON</t>
  </si>
  <si>
    <t>70074064624</t>
  </si>
  <si>
    <t>070074646244</t>
  </si>
  <si>
    <t>070074646251</t>
  </si>
  <si>
    <t>Fiber-Fortified calorie-dense tube-feeding</t>
  </si>
  <si>
    <t>JEVITY 1.5 CAL 1.5L READY TO HANG</t>
  </si>
  <si>
    <t>70074062690</t>
  </si>
  <si>
    <t>070074626901</t>
  </si>
  <si>
    <t>070074626895</t>
  </si>
  <si>
    <t>JEVITY 1.5 CAL 1L READY TO HANG</t>
  </si>
  <si>
    <t>70074062682</t>
  </si>
  <si>
    <t>070074626826</t>
  </si>
  <si>
    <t>070074626819</t>
  </si>
  <si>
    <t>JEVITY 1.5 CAL 8OZ RECLOSEABLE CARTON</t>
  </si>
  <si>
    <t>70074064626</t>
  </si>
  <si>
    <t>070074646268</t>
  </si>
  <si>
    <t>070074646282</t>
  </si>
  <si>
    <t>tube feeding liquid formula</t>
  </si>
  <si>
    <t>OSMOLITE 1 CAL 1L READY TO HANG</t>
  </si>
  <si>
    <t>70074062692</t>
  </si>
  <si>
    <t>070074626925</t>
  </si>
  <si>
    <t>070074626918</t>
  </si>
  <si>
    <t>OSMOLITE 1 CAL 8OZ RECLOSEABLE CARTON</t>
  </si>
  <si>
    <t>70074064632</t>
  </si>
  <si>
    <t>070074646329</t>
  </si>
  <si>
    <t>070074646336</t>
  </si>
  <si>
    <t>OSMOLITE 1.2 CAL 1.5L READY TO HANG</t>
  </si>
  <si>
    <t>70074062694</t>
  </si>
  <si>
    <t>070074626949</t>
  </si>
  <si>
    <t>070074626932</t>
  </si>
  <si>
    <t>OSMOLITE 1.2 CAL 1L READY TO HANG</t>
  </si>
  <si>
    <t>70074062698</t>
  </si>
  <si>
    <t>070074626987</t>
  </si>
  <si>
    <t>070074626970</t>
  </si>
  <si>
    <t>OSMOLITE 1.2 CAL 8OZ RECLOSEABLE CARTON</t>
  </si>
  <si>
    <t>70074064634</t>
  </si>
  <si>
    <t>070074646343</t>
  </si>
  <si>
    <t>070074646350</t>
  </si>
  <si>
    <t>calorie dense tube-feeding liquid formula</t>
  </si>
  <si>
    <t>OSMOLITE 1.5 CAL 1L READY TO HANG</t>
  </si>
  <si>
    <t>70074062700</t>
  </si>
  <si>
    <t>070074627007</t>
  </si>
  <si>
    <t>070074626994</t>
  </si>
  <si>
    <t>OSMOLITE 1.5 CAL 8OZ RECLOSEABLE CARTON</t>
  </si>
  <si>
    <t>70074064835</t>
  </si>
  <si>
    <t>070074648354</t>
  </si>
  <si>
    <t>070074648378</t>
  </si>
  <si>
    <t xml:space="preserve">PEDIASURE 1 CAL VANILLA 8OZ CAN </t>
  </si>
  <si>
    <t>70074067402</t>
  </si>
  <si>
    <t>070074674025</t>
  </si>
  <si>
    <t>070074674018</t>
  </si>
  <si>
    <t xml:space="preserve">PEDIASURE 1.5 CAL VANILLA 8OZ CAN </t>
  </si>
  <si>
    <t>70074067386</t>
  </si>
  <si>
    <t>070074673868</t>
  </si>
  <si>
    <t>070074673783</t>
  </si>
  <si>
    <t xml:space="preserve">PEDIASURE BANANA 8OZ CAN </t>
  </si>
  <si>
    <t>70074067528</t>
  </si>
  <si>
    <t>070074675282</t>
  </si>
  <si>
    <t>070074675275</t>
  </si>
  <si>
    <t xml:space="preserve">PEDIASURE CHOCOLATE 8OZ CAN </t>
  </si>
  <si>
    <t>70074067524</t>
  </si>
  <si>
    <t>070074675244</t>
  </si>
  <si>
    <t>070074675237</t>
  </si>
  <si>
    <t>PEDIASURE FIBER 1 CAL VANILLA 1L READY TO HANG</t>
  </si>
  <si>
    <t>70074067406</t>
  </si>
  <si>
    <t>070074674063</t>
  </si>
  <si>
    <t>070074674056</t>
  </si>
  <si>
    <t>PEDIASURE FIBER 1 CAL VANILLA 8OZ CAN 24CT INST</t>
  </si>
  <si>
    <t>70074067404</t>
  </si>
  <si>
    <t>070074674049</t>
  </si>
  <si>
    <t>070074674032</t>
  </si>
  <si>
    <t xml:space="preserve">PEDIASURE FIBER VANILLA 8OZ CAN </t>
  </si>
  <si>
    <t>70074067530</t>
  </si>
  <si>
    <t>070074675305</t>
  </si>
  <si>
    <t>070074675299</t>
  </si>
  <si>
    <t>calorie dense liquid formula</t>
  </si>
  <si>
    <t>PEDIASURE FIBER 1.5 CAL VANILLA 1L READY TO HANG</t>
  </si>
  <si>
    <t>70074067377</t>
  </si>
  <si>
    <t>070074673776</t>
  </si>
  <si>
    <t>070074673769</t>
  </si>
  <si>
    <t xml:space="preserve">PEDIASURE FIBER 1.5 CAL VANILLA 8OZ CAN </t>
  </si>
  <si>
    <t>70074067375</t>
  </si>
  <si>
    <t>070074673752</t>
  </si>
  <si>
    <t>070074673745</t>
  </si>
  <si>
    <t>PediaSure Grow &amp; Gain with Fiber, vanilla, 237ml Bottle</t>
  </si>
  <si>
    <t>70074067532</t>
  </si>
  <si>
    <t>PediaSure Grow &amp; Gain, chocolate, 237ml Bottle</t>
  </si>
  <si>
    <t>70074067536</t>
  </si>
  <si>
    <t>PediaSure Grow &amp; Gain, strawberry, 237ml Bottle</t>
  </si>
  <si>
    <t>70074067538</t>
  </si>
  <si>
    <t>PediaSure Grow &amp; Gain, vanilla, 237ml Bottle</t>
  </si>
  <si>
    <t>70074067534</t>
  </si>
  <si>
    <t>Reduced calorie, liquid formula</t>
  </si>
  <si>
    <t>PEDIASURE REDUCED CALORIE 8OZ BOTTLES</t>
  </si>
  <si>
    <t>70074067613</t>
  </si>
  <si>
    <t>070074676135</t>
  </si>
  <si>
    <t>070074676128</t>
  </si>
  <si>
    <t xml:space="preserve">PEDIASURE STRAWBERRY 8OZ CAN </t>
  </si>
  <si>
    <t>70074067526</t>
  </si>
  <si>
    <t>070074675268</t>
  </si>
  <si>
    <t>070074675251</t>
  </si>
  <si>
    <t xml:space="preserve">PEDIASURE VANILLA 8OZ CAN </t>
  </si>
  <si>
    <t>70074067185</t>
  </si>
  <si>
    <t>070074671857</t>
  </si>
  <si>
    <t>070074675220</t>
  </si>
  <si>
    <t>Higher protein liquid formula</t>
  </si>
  <si>
    <t>PROMOTE 1L READY TO HANG</t>
  </si>
  <si>
    <t>70074062702</t>
  </si>
  <si>
    <t>070074627021</t>
  </si>
  <si>
    <t>070074627014</t>
  </si>
  <si>
    <t>Higher protein  tube fed liquid formula</t>
  </si>
  <si>
    <t>PROMOTE FIBER 1L READY TO HANG</t>
  </si>
  <si>
    <t>70074062704</t>
  </si>
  <si>
    <t>070074627045</t>
  </si>
  <si>
    <t>070074627038</t>
  </si>
  <si>
    <t>PROMOTE FIBER 8OZ RECLOSEABLE CARTON</t>
  </si>
  <si>
    <t>70074064629</t>
  </si>
  <si>
    <t>070074646299</t>
  </si>
  <si>
    <t>070074646312</t>
  </si>
  <si>
    <t>PROMOTE VANILLA 8OZ RECLOSEABLE CARTON</t>
  </si>
  <si>
    <t>70074064833</t>
  </si>
  <si>
    <t>070074648330</t>
  </si>
  <si>
    <t>070074648347</t>
  </si>
  <si>
    <t>calorie dense, protein dense tube feeding formula</t>
  </si>
  <si>
    <t>TWOCAL HN 1L READY TO HANG, 1000ml</t>
  </si>
  <si>
    <t>TWOCAL HN VANILLA 8OZ RECLOSEABLE CARTON</t>
  </si>
  <si>
    <t>70074064807</t>
  </si>
  <si>
    <t>070074648071</t>
  </si>
  <si>
    <t>070074648095</t>
  </si>
  <si>
    <t>Tube-Fed, Blended</t>
  </si>
  <si>
    <t>Liquid Hope, unflavored, 341g</t>
  </si>
  <si>
    <t xml:space="preserve">The following three (3) must be documented: 
1. Patient is tube-fed only; AND 
2. Documentation that at least two other standard products on the list have been tried or considered and are otherwise determined to be clinically inappropriate/inadequate to meet the medical needs of the patient; OR continuation of use upon hospital discharge; AND 
3. Not used as a convenience or alternative to blenderized food. </t>
  </si>
  <si>
    <t>57858000411</t>
  </si>
  <si>
    <t>857858004113</t>
  </si>
  <si>
    <t>10857858004110</t>
  </si>
  <si>
    <t>Nourish, unflavored, 341g</t>
  </si>
  <si>
    <t>57858000412</t>
  </si>
  <si>
    <t>857858004120</t>
  </si>
  <si>
    <t>10857858004127</t>
  </si>
  <si>
    <t>Oral or Tube-Fed formula, pediatric, plant-based</t>
  </si>
  <si>
    <t>Kate Farms Pediatric Standard Formula 1.2, chocolate, 250ml</t>
  </si>
  <si>
    <t>811112030683</t>
  </si>
  <si>
    <t>811112030713</t>
  </si>
  <si>
    <t>Kate Farms Pediatric Standard Formula 1.2, vanilla, 250ml</t>
  </si>
  <si>
    <t>51823000690</t>
  </si>
  <si>
    <t>851823006904</t>
  </si>
  <si>
    <t>Oral or Tube-Fed formula, calorie-dense, plant-based</t>
  </si>
  <si>
    <t>Kate Farms Standard 1.4, Plain, 325ml</t>
  </si>
  <si>
    <t>11112003001</t>
  </si>
  <si>
    <t>811112030010</t>
  </si>
  <si>
    <t>Kate Farms Standard 1.4, vanilla, 325ml</t>
  </si>
  <si>
    <t>11112003042</t>
  </si>
  <si>
    <t>811112030423</t>
  </si>
  <si>
    <t>811112030430</t>
  </si>
  <si>
    <t>Kate Farms Standard 1.4, chocolate, 325ml</t>
  </si>
  <si>
    <t>811112030447</t>
  </si>
  <si>
    <t>811112030454</t>
  </si>
  <si>
    <t>Kate Farms Standard Liquid 1.0, chocolate, 325ml</t>
  </si>
  <si>
    <t>51823000664</t>
  </si>
  <si>
    <t>851823006645</t>
  </si>
  <si>
    <t>Kate Farms Standard Liquid 1.0, plain, 325ml</t>
  </si>
  <si>
    <t>51823000666</t>
  </si>
  <si>
    <t>851823006669</t>
  </si>
  <si>
    <t>851823006676</t>
  </si>
  <si>
    <t>Kate Farms Standard Liquid 1.0, vanilla, 325ml</t>
  </si>
  <si>
    <t>51823000663</t>
  </si>
  <si>
    <t>851823006638</t>
  </si>
  <si>
    <t>Oral or Tube-Fed formula, pediatric, plant-based, blended</t>
  </si>
  <si>
    <t>Kate Farms® Pediatric Blended Meals - Banana &amp; Blue, 250 Ml</t>
  </si>
  <si>
    <t>811112030768</t>
  </si>
  <si>
    <t>811112030775</t>
  </si>
  <si>
    <t>Kate Farms® Pediatric Blended Meals - Mango &amp; Straw, 250 mL</t>
  </si>
  <si>
    <t>811112030744</t>
  </si>
  <si>
    <t>811112030751</t>
  </si>
  <si>
    <t>Kate Farms® Pediatric Blended Meals - Squash &amp; Carrot, 250 mL</t>
  </si>
  <si>
    <t>811112030089</t>
  </si>
  <si>
    <t>811112030119</t>
  </si>
  <si>
    <t>Oral or Tube-Fed formula, high protein</t>
  </si>
  <si>
    <t xml:space="preserve">Boost High Protein, Rich Chocolate, 24x  237ml  </t>
  </si>
  <si>
    <t>41679094066</t>
  </si>
  <si>
    <t>00041679940006</t>
  </si>
  <si>
    <t>00041679940365</t>
  </si>
  <si>
    <t>Update in product type, product label name, MAC and EAC; added maximum quantity</t>
  </si>
  <si>
    <t xml:space="preserve">Boost High Protein, Very Vanilla,  24x 237ml   </t>
  </si>
  <si>
    <t>41679094166</t>
  </si>
  <si>
    <t>00041679941003</t>
  </si>
  <si>
    <t>00041679941362</t>
  </si>
  <si>
    <t>Boost High Protein, Very Vanilla,  24x8 fl oz carton</t>
  </si>
  <si>
    <t>43900094139</t>
  </si>
  <si>
    <t>00043900941394</t>
  </si>
  <si>
    <t>00043900645834</t>
  </si>
  <si>
    <t>Oral or Tube-Fed formula, pediatric, calorie-dense,</t>
  </si>
  <si>
    <t>Boost Kid Essentials 1.5, Creamy Strawberry  Splash,   24 x 8 fl oz carton</t>
  </si>
  <si>
    <t>43900033590</t>
  </si>
  <si>
    <t>00043900335902</t>
  </si>
  <si>
    <t>'00043900649948</t>
  </si>
  <si>
    <t>Boost Kid Essentials 1.5, Rich Chocolate Craze,  24 x 8 fl oz carton</t>
  </si>
  <si>
    <t>43900033588</t>
  </si>
  <si>
    <t>00043900335889</t>
  </si>
  <si>
    <t>'00043900506814</t>
  </si>
  <si>
    <t>Boost Kid Essentials 1.5, Vanilla Vortex, 24 x 8 fl oz carton</t>
  </si>
  <si>
    <t>43900033540</t>
  </si>
  <si>
    <t>00043900335407</t>
  </si>
  <si>
    <t>00043900585413</t>
  </si>
  <si>
    <t>Boost Kid Essentials 1.5, Vanilla Vortex, Fiber 24 x 8 fl oz carton</t>
  </si>
  <si>
    <t>43900033500</t>
  </si>
  <si>
    <t>00043900335001</t>
  </si>
  <si>
    <t>00043900663289</t>
  </si>
  <si>
    <t>Oral or Tube-Fed formula, pediatric</t>
  </si>
  <si>
    <t>Boost Kid Essentials,  Chocolate Craze,  24 x 8 fl oz carton</t>
  </si>
  <si>
    <t>43900033520</t>
  </si>
  <si>
    <t>00043900335209</t>
  </si>
  <si>
    <t>00043900913599</t>
  </si>
  <si>
    <t>Boost Kid Essentials,  Strawberry Splash,  24 x 8 fl oz carton</t>
  </si>
  <si>
    <t>43900033530</t>
  </si>
  <si>
    <t>043900335308</t>
  </si>
  <si>
    <t>00043900285740</t>
  </si>
  <si>
    <t xml:space="preserve">Boost Kid Essentials, Chocolate, Tetra Prisma 4-4 packs x 244ml </t>
  </si>
  <si>
    <t>41679033261</t>
  </si>
  <si>
    <t>00041679332610</t>
  </si>
  <si>
    <t>00041679339787</t>
  </si>
  <si>
    <t>Boost Kid Essentials, Vanilla Vortex,  24 x 8 fl oz carton</t>
  </si>
  <si>
    <t>43900033511</t>
  </si>
  <si>
    <t>00043900335117</t>
  </si>
  <si>
    <t>00043900889344</t>
  </si>
  <si>
    <t xml:space="preserve">Boost Kid Essentials, Vanilla, Tetra Prisma 4-4 packs x 244ml   </t>
  </si>
  <si>
    <t>41679033251</t>
  </si>
  <si>
    <t>00041679332511</t>
  </si>
  <si>
    <t>00041679339688</t>
  </si>
  <si>
    <t>Oral or Tube-Fed formula</t>
  </si>
  <si>
    <t xml:space="preserve">Boost Original Nutritional Drink  Rich Chocolate 8oz 237ml </t>
  </si>
  <si>
    <t>41679067566</t>
  </si>
  <si>
    <t>00041679675007</t>
  </si>
  <si>
    <t>00041679675366</t>
  </si>
  <si>
    <t xml:space="preserve">Boost Original Nutritional Drink Creamy Strawberry 8oz 237ml </t>
  </si>
  <si>
    <t>41679067666</t>
  </si>
  <si>
    <t>00041679676004</t>
  </si>
  <si>
    <t>00041679676363</t>
  </si>
  <si>
    <t xml:space="preserve">Boost Original Nutritional Drink Very Vanilla 8oz 237ml </t>
  </si>
  <si>
    <t>41679067466</t>
  </si>
  <si>
    <t>00041679674000</t>
  </si>
  <si>
    <t>00041679674369</t>
  </si>
  <si>
    <t>Oral or Tube-Fed formula, calorie-dense</t>
  </si>
  <si>
    <t>Boost Plus Creamy Strawberry  24 x 8 fl oz carton</t>
  </si>
  <si>
    <t>43900093338</t>
  </si>
  <si>
    <t>00043900933382</t>
  </si>
  <si>
    <t>00043900482118</t>
  </si>
  <si>
    <t>Boost Plus Rich Chocolate 24 x 8 fl oz carton</t>
  </si>
  <si>
    <t>43900093239</t>
  </si>
  <si>
    <t>00043900932392</t>
  </si>
  <si>
    <t>00043900651422</t>
  </si>
  <si>
    <t xml:space="preserve">Boost Plus, Creamy Strawberry 24x 237ml   </t>
  </si>
  <si>
    <t>41679093366</t>
  </si>
  <si>
    <t>00041679933008</t>
  </si>
  <si>
    <t>00041679933367</t>
  </si>
  <si>
    <t xml:space="preserve">Boost Plus, Rich Chocolate, 24x 237ml   </t>
  </si>
  <si>
    <t>41679093266</t>
  </si>
  <si>
    <t>00041679932001</t>
  </si>
  <si>
    <t>00041679932360</t>
  </si>
  <si>
    <t>Boost Plus, Very Vanilla  24 x 8 oz carton</t>
  </si>
  <si>
    <t>43900093139</t>
  </si>
  <si>
    <t>00043900931395</t>
  </si>
  <si>
    <t>00043900811864</t>
  </si>
  <si>
    <t xml:space="preserve">Boost Plus, Very Vanilla, 24x 237ml   </t>
  </si>
  <si>
    <t>41679093166</t>
  </si>
  <si>
    <t>00041679931004</t>
  </si>
  <si>
    <t>00041679931363</t>
  </si>
  <si>
    <t>Boost VHC Strawberry, 24 x 8 oz carton</t>
  </si>
  <si>
    <t>00043900661452</t>
  </si>
  <si>
    <t>Boost VHC Very Chocolate, 24 x 8 oz carton</t>
  </si>
  <si>
    <t>43900034470</t>
  </si>
  <si>
    <t>00043900344706</t>
  </si>
  <si>
    <t>00043900906584</t>
  </si>
  <si>
    <t>Boost VHC Very Vanilla, 24 x 8 oz carton</t>
  </si>
  <si>
    <t>43900018215</t>
  </si>
  <si>
    <t>00043900182155</t>
  </si>
  <si>
    <t>00043900894348</t>
  </si>
  <si>
    <t>Boost, Creamy Strawberry,  24 x 8 fl oz carton</t>
  </si>
  <si>
    <t>43900067638</t>
  </si>
  <si>
    <t>00043900676388</t>
  </si>
  <si>
    <t>00043900854632</t>
  </si>
  <si>
    <t>Boost, Rich Chocolate, 24 x 8 fl oz bottle</t>
  </si>
  <si>
    <t>43900067539</t>
  </si>
  <si>
    <t>00043900675398</t>
  </si>
  <si>
    <t>00043900169729</t>
  </si>
  <si>
    <t>Update in product type, product label name, MAC and EAC; added maxiium quantity</t>
  </si>
  <si>
    <t>Boost, Very Vanilla,  24 x 8 fl oz bottle</t>
  </si>
  <si>
    <t>43900067439</t>
  </si>
  <si>
    <t>00043900674391</t>
  </si>
  <si>
    <t>00043900582764</t>
  </si>
  <si>
    <t>Tube-Fed, pediatric, blended, formula</t>
  </si>
  <si>
    <t>COMPLEAT PEDIATRIC STANDARD 1.0, Vanilla 24 x 250mL</t>
  </si>
  <si>
    <t>43900017509</t>
  </si>
  <si>
    <t>00043900175096</t>
  </si>
  <si>
    <t>00043900560410</t>
  </si>
  <si>
    <t>COMPLEAT PEDIATRIC STANDARD 1.0, Vanilla 6 x 1000mL</t>
  </si>
  <si>
    <t>43900035118</t>
  </si>
  <si>
    <t>00043900351186</t>
  </si>
  <si>
    <t>00043900406060</t>
  </si>
  <si>
    <t>COMPLEAT PEDIATRIC STANDARD 1.4, Vanilla 24 x 250mL</t>
  </si>
  <si>
    <t>43900080617</t>
  </si>
  <si>
    <t>00043900806174</t>
  </si>
  <si>
    <t>00043900103563</t>
  </si>
  <si>
    <t>COMPLEAT PEDIATRIC STANDARD 1.4, Vanilla 6 x 1000mL</t>
  </si>
  <si>
    <t>43900080643</t>
  </si>
  <si>
    <t>00043900806433</t>
  </si>
  <si>
    <t>00043900899411</t>
  </si>
  <si>
    <t>Tube-Fed, Blended, calorie-dense formula</t>
  </si>
  <si>
    <t>COMPLEAT STANDARD 1.4, Vanilla 24 x 250mL</t>
  </si>
  <si>
    <t>43900049106</t>
  </si>
  <si>
    <t>00043900491066</t>
  </si>
  <si>
    <t>00043900540672</t>
  </si>
  <si>
    <t>COMPLEAT STANDARD 1.4, Vanilla 6 x 1000 mL</t>
  </si>
  <si>
    <t>43900074815</t>
  </si>
  <si>
    <t>00043900748153</t>
  </si>
  <si>
    <t>00043900349275</t>
  </si>
  <si>
    <t>COMPLEAT Organic Blends – Chicken-Garden Blend, 24 x 10.1oz (300mL) pouch</t>
  </si>
  <si>
    <t>00043900256757</t>
  </si>
  <si>
    <t>00043900479934</t>
  </si>
  <si>
    <t>COMPLEAT Organic Blends – Plant Based, 24 x 10.1oz (300mL) pouch</t>
  </si>
  <si>
    <t>00043900809885</t>
  </si>
  <si>
    <t>00043900192703</t>
  </si>
  <si>
    <t>COMPLEAT Pediatric Organic Blends – Chicken-Garden Blend, 24 x 10.1oz (300mL) pouch</t>
  </si>
  <si>
    <t>00043900469089</t>
  </si>
  <si>
    <t>00043900846422</t>
  </si>
  <si>
    <t>COMPLEAT Pediatric Organic Blends – Plant Based, 24 x 10.1oz (300mL) pouch</t>
  </si>
  <si>
    <t>00043900754420</t>
  </si>
  <si>
    <t>00043900117218</t>
  </si>
  <si>
    <t xml:space="preserve">Compleat Pediatric Reduced Calorie, unflavored,  24x250ml Tetra Prisma </t>
  </si>
  <si>
    <t>43900038074</t>
  </si>
  <si>
    <t>00043900380742</t>
  </si>
  <si>
    <t>10043900380749</t>
  </si>
  <si>
    <t>Compleat Pediatric, unflavored,   24x250ml Tetra Prisma</t>
  </si>
  <si>
    <t>43900014240</t>
  </si>
  <si>
    <t>00043900142401</t>
  </si>
  <si>
    <t>10043900142408</t>
  </si>
  <si>
    <t xml:space="preserve">Compleat SpikeRight PLUS UltraPak 6x1000ml </t>
  </si>
  <si>
    <t>43900014180</t>
  </si>
  <si>
    <t>00043900141800</t>
  </si>
  <si>
    <t>10043900141807</t>
  </si>
  <si>
    <t xml:space="preserve">Tube-Fed, Blended </t>
  </si>
  <si>
    <t>Compleat, unflavored,  24x250ml Tetra Prisma</t>
  </si>
  <si>
    <t>43900014010</t>
  </si>
  <si>
    <t>00043900140100</t>
  </si>
  <si>
    <t>10043900140107</t>
  </si>
  <si>
    <t>Tube-Fed formula, with fiber</t>
  </si>
  <si>
    <t xml:space="preserve">Fibersource HN SpikeRight Plus UltraPak  4x1500ml </t>
  </si>
  <si>
    <t>43900018582</t>
  </si>
  <si>
    <t>00043900185828</t>
  </si>
  <si>
    <t>10043900185832</t>
  </si>
  <si>
    <t xml:space="preserve">Fibersource HN SpikeRight Plus UltraPak  6x1000ml </t>
  </si>
  <si>
    <t>43900018588</t>
  </si>
  <si>
    <t>00043900185880</t>
  </si>
  <si>
    <t>10043900185887</t>
  </si>
  <si>
    <t>Oral or Tube-Fed formula, with fiber</t>
  </si>
  <si>
    <t>Fibersource HN, unflavored,  24x250ml Tetra Prisma</t>
  </si>
  <si>
    <t>43900018555</t>
  </si>
  <si>
    <t>00043900185552</t>
  </si>
  <si>
    <t>10043900185504</t>
  </si>
  <si>
    <t>Tube-Fed formula, for post-surgical indications</t>
  </si>
  <si>
    <t>IMPACT, SpikeRight PLUS 6 x 1000 mL UltraPak bags</t>
  </si>
  <si>
    <t>43900035818</t>
  </si>
  <si>
    <t>00043900358185</t>
  </si>
  <si>
    <t>10043900358182</t>
  </si>
  <si>
    <t>Oral or Tube-Fed formula, for post-surgical indications</t>
  </si>
  <si>
    <t>IMPACT, Unflavored 24 x 250 mL Tetra Prisma</t>
  </si>
  <si>
    <t>43900035810</t>
  </si>
  <si>
    <t>00043900358109</t>
  </si>
  <si>
    <t>10043900358106</t>
  </si>
  <si>
    <t>Tube-Fed formula, with fiber, calorie-dense</t>
  </si>
  <si>
    <t>Isosource 1.5 Cal SpikeRight PLUS UltraPak 4x1500ml</t>
  </si>
  <si>
    <t>43900018182</t>
  </si>
  <si>
    <t>00043900181820</t>
  </si>
  <si>
    <t>10043900281824</t>
  </si>
  <si>
    <t xml:space="preserve">Isosource 1.5 Cal SpikeRight PLUS UltraPak 6x1000ml </t>
  </si>
  <si>
    <t>43900018181</t>
  </si>
  <si>
    <t>00043900181813</t>
  </si>
  <si>
    <t>10043900181810</t>
  </si>
  <si>
    <t>Oral or tube-Fed calorie dense formula, with fiber</t>
  </si>
  <si>
    <t>Isosource 1.5 unflavored,  24x250ml Tetra Prisma</t>
  </si>
  <si>
    <t>43900018150</t>
  </si>
  <si>
    <t>00043900181509</t>
  </si>
  <si>
    <t>10043900181506</t>
  </si>
  <si>
    <t xml:space="preserve">Isosource HN SpikeRight PLUS UltraPak 4x1500ml </t>
  </si>
  <si>
    <t>43900018466</t>
  </si>
  <si>
    <t>00043900184661</t>
  </si>
  <si>
    <t>10043900284665</t>
  </si>
  <si>
    <t>Isosource HN SpikeRight PLUS UltraPak 6x1000ml</t>
  </si>
  <si>
    <t>43900018480</t>
  </si>
  <si>
    <t>00043900184807</t>
  </si>
  <si>
    <t>10043900184804</t>
  </si>
  <si>
    <t>Oral or tube-Fed formula, with fiber</t>
  </si>
  <si>
    <t>Isosource HN,  unflavored, 24x250ml Tetra Prisma</t>
  </si>
  <si>
    <t>43900018457</t>
  </si>
  <si>
    <t>00043900184579</t>
  </si>
  <si>
    <t>10043900184507</t>
  </si>
  <si>
    <t>Nutren 1.0 Fiber unflavored,   24x250ml Tetra Prisma</t>
  </si>
  <si>
    <t>98716006056</t>
  </si>
  <si>
    <t>00798716060561</t>
  </si>
  <si>
    <t>00798716160568</t>
  </si>
  <si>
    <t>Nutren 1.0, unflavored, 24x250ml Tetra Prisma</t>
  </si>
  <si>
    <t>98716006210</t>
  </si>
  <si>
    <t>00798716062107</t>
  </si>
  <si>
    <t>00798716162104</t>
  </si>
  <si>
    <t>Nutren 1.5  SpikeRight PLUS UltraPak 6x1000ml</t>
  </si>
  <si>
    <t>98716016354</t>
  </si>
  <si>
    <t>00798716163545</t>
  </si>
  <si>
    <t>10798716263549</t>
  </si>
  <si>
    <t>Nutren 1.5, unflavored, 24x250ml Tetra Prisma</t>
  </si>
  <si>
    <t>98716006220</t>
  </si>
  <si>
    <t>00798716062206</t>
  </si>
  <si>
    <t>00798716162203</t>
  </si>
  <si>
    <t xml:space="preserve">Nutren 2.0  SpikeRight PLUS UltraPak 6x1000ml </t>
  </si>
  <si>
    <t>98716033147</t>
  </si>
  <si>
    <t>00798716331470</t>
  </si>
  <si>
    <t>00798716441469</t>
  </si>
  <si>
    <t>Nutren 2.0, unflavored,  24x250ml Tetra Prisma</t>
  </si>
  <si>
    <t>98716006230</t>
  </si>
  <si>
    <t>00798716062305</t>
  </si>
  <si>
    <t>00798716162302</t>
  </si>
  <si>
    <t>Tube-Fed pediatric, with fiber formula</t>
  </si>
  <si>
    <t>Nutren Junior Fiber unflav SpikeRight PLUS UltraPak 6x1000ml</t>
  </si>
  <si>
    <t>98716067390</t>
  </si>
  <si>
    <t>00798716673907</t>
  </si>
  <si>
    <t>00798716774000</t>
  </si>
  <si>
    <t>Nutren Junior Fiber Vanilla 24x250ml Tetra Prisma</t>
  </si>
  <si>
    <t>98716006063</t>
  </si>
  <si>
    <t>00798716060639</t>
  </si>
  <si>
    <t>00798716160636</t>
  </si>
  <si>
    <t>Tube-Fed formula, pediatric</t>
  </si>
  <si>
    <t>Nutren Junior unflav SpikeRight PLUS UltraPak 6x1000ml</t>
  </si>
  <si>
    <t>98716067370</t>
  </si>
  <si>
    <t>00798716673709</t>
  </si>
  <si>
    <t>00798716773805</t>
  </si>
  <si>
    <t>Nutren Junior Vanilla 24x250ml Tetra Prisma</t>
  </si>
  <si>
    <t>98716006062</t>
  </si>
  <si>
    <t>00798716060622</t>
  </si>
  <si>
    <t>00798716160629</t>
  </si>
  <si>
    <t>Tube-Fed formula, high protein, with fiber</t>
  </si>
  <si>
    <t>Replete Fiber SpikeRight 4x1500ml</t>
  </si>
  <si>
    <t>98716016359</t>
  </si>
  <si>
    <t>00798716163590</t>
  </si>
  <si>
    <t>10798716263594</t>
  </si>
  <si>
    <t>Replete Fiber SpikeRight PLUS UltraPak 6x1000ml</t>
  </si>
  <si>
    <t>98716016358</t>
  </si>
  <si>
    <t>000798716163583</t>
  </si>
  <si>
    <t>10798716263587</t>
  </si>
  <si>
    <t>Oral or tube-Fed formula, high protein with fiber</t>
  </si>
  <si>
    <t>Replete Fiber, unflavored, 24x250ml Tetra Prisma</t>
  </si>
  <si>
    <t>98716006245</t>
  </si>
  <si>
    <t>00798716062459</t>
  </si>
  <si>
    <t>00798716162456</t>
  </si>
  <si>
    <t xml:space="preserve">Tube-Fed formula, high protein </t>
  </si>
  <si>
    <t>Replete SpikeRight PLUS UltraPak 6 x1000ml</t>
  </si>
  <si>
    <t>98716016356</t>
  </si>
  <si>
    <t>00798716163569</t>
  </si>
  <si>
    <t>10798716263563</t>
  </si>
  <si>
    <t>Replete, unflavored, 24x250ml Tetra Prisma</t>
  </si>
  <si>
    <t>98716006249</t>
  </si>
  <si>
    <t>00798716062497</t>
  </si>
  <si>
    <t>00798716162494</t>
  </si>
  <si>
    <t>oral or Tube-Fed formula, high protein, calorie-dense</t>
  </si>
  <si>
    <t>Resource 2.0 Very Vanilla  24 x 8 fl oz carton</t>
  </si>
  <si>
    <t>43900018010</t>
  </si>
  <si>
    <t>00043900180106</t>
  </si>
  <si>
    <t>00043900151670</t>
  </si>
  <si>
    <t>Enteral Nutrition Products Deletions List</t>
  </si>
  <si>
    <r>
      <t xml:space="preserve">This spreadsheet contains deletions to the Medi-Cal Rx </t>
    </r>
    <r>
      <rPr>
        <i/>
        <sz val="12"/>
        <color theme="1"/>
        <rFont val="Arial"/>
        <family val="2"/>
      </rPr>
      <t xml:space="preserve">List of Contracted Enteral Nutrition Products </t>
    </r>
    <r>
      <rPr>
        <sz val="12"/>
        <color theme="1"/>
        <rFont val="Arial"/>
        <family val="2"/>
      </rPr>
      <t xml:space="preserve">that are no longer reimbursable on or after the effective date. Refer to </t>
    </r>
    <r>
      <rPr>
        <i/>
        <sz val="12"/>
        <color theme="1"/>
        <rFont val="Arial"/>
        <family val="2"/>
      </rPr>
      <t xml:space="preserve"> Enteral Nutrition Products</t>
    </r>
    <r>
      <rPr>
        <sz val="12"/>
        <color theme="1"/>
        <rFont val="Arial"/>
        <family val="2"/>
      </rPr>
      <t xml:space="preserve"> sections of the </t>
    </r>
    <r>
      <rPr>
        <i/>
        <sz val="12"/>
        <color theme="1"/>
        <rFont val="Arial"/>
        <family val="2"/>
      </rPr>
      <t>Medi-Cal Rx Provider Manual</t>
    </r>
    <r>
      <rPr>
        <sz val="12"/>
        <color theme="1"/>
        <rFont val="Arial"/>
        <family val="2"/>
      </rPr>
      <t xml:space="preserve"> for additional coverage information.</t>
    </r>
  </si>
  <si>
    <t>Effective Date of Deletion</t>
  </si>
  <si>
    <t>CYCLINEX-1 14.1OZ (400G) PWD 6CT</t>
  </si>
  <si>
    <t>70074051145</t>
  </si>
  <si>
    <t>70074511450</t>
  </si>
  <si>
    <t>070074511443</t>
  </si>
  <si>
    <t>4/1/2024</t>
  </si>
  <si>
    <t>CYCLINEX-2 14.1OZ (400G) PWD 6CT</t>
  </si>
  <si>
    <t>70074051147</t>
  </si>
  <si>
    <t>70074511474</t>
  </si>
  <si>
    <t>070074511467</t>
  </si>
  <si>
    <t>GLUTAREX-1 14.1OZ (400G) PWD 6CT</t>
  </si>
  <si>
    <t>70074051141</t>
  </si>
  <si>
    <t>70074511412</t>
  </si>
  <si>
    <t>70074511405</t>
  </si>
  <si>
    <t>GLUTAREX-2 14.1OZ (400G) PWD 6CT</t>
  </si>
  <si>
    <t>70074051143</t>
  </si>
  <si>
    <t>070074511436</t>
  </si>
  <si>
    <t>070074511429</t>
  </si>
  <si>
    <t>HOMINEX-1 14.1OZ (400G) PWD 6CT</t>
  </si>
  <si>
    <t>70074051117</t>
  </si>
  <si>
    <t>70074511177</t>
  </si>
  <si>
    <t>70074511160</t>
  </si>
  <si>
    <t>70074051119</t>
  </si>
  <si>
    <t>070074511191</t>
  </si>
  <si>
    <t>070074511184</t>
  </si>
  <si>
    <t>I-VALEX-1 14.1OZ (400G) PWD 6CT</t>
  </si>
  <si>
    <t>70074051137</t>
  </si>
  <si>
    <t>70074511375</t>
  </si>
  <si>
    <t>70074511368</t>
  </si>
  <si>
    <t>I-VALEX-2 14.1OZ (400G) PWD 6CT</t>
  </si>
  <si>
    <t>70074051139</t>
  </si>
  <si>
    <t>070074511399</t>
  </si>
  <si>
    <t>070074511382</t>
  </si>
  <si>
    <t>KETONEX-1 14.1OZ (400G) PWD 6CT</t>
  </si>
  <si>
    <t>70074051113</t>
  </si>
  <si>
    <t>70074511139</t>
  </si>
  <si>
    <t>70074511122</t>
  </si>
  <si>
    <t>KETONEX-2 14.1OZ (400G) PWD 6CT</t>
  </si>
  <si>
    <t>70074051115</t>
  </si>
  <si>
    <t>070074511153</t>
  </si>
  <si>
    <t>070074511146</t>
  </si>
  <si>
    <t>PHENEX-1 14.1OZ (400G) PWD 6CT</t>
  </si>
  <si>
    <t>70074051121</t>
  </si>
  <si>
    <t>70074511214</t>
  </si>
  <si>
    <t>70074511207</t>
  </si>
  <si>
    <t>PHENEX-2 14.1OZ (400G) PWD 6CT</t>
  </si>
  <si>
    <t>70074051123</t>
  </si>
  <si>
    <t>070074511238</t>
  </si>
  <si>
    <t>070074511221</t>
  </si>
  <si>
    <t>PHENEX-2 VAN (400G) PWD 6CT</t>
  </si>
  <si>
    <t>70074055756</t>
  </si>
  <si>
    <t>070074557564</t>
  </si>
  <si>
    <t>070074557557</t>
  </si>
  <si>
    <t>PRO-PHREE 14.1OZ (400G) PWD 6CT</t>
  </si>
  <si>
    <t>70074051149</t>
  </si>
  <si>
    <t>70074511498</t>
  </si>
  <si>
    <t>70074511481</t>
  </si>
  <si>
    <t>PROPIMEX-1 14.1OZ (400G) PWD 6CT</t>
  </si>
  <si>
    <t>70074051133</t>
  </si>
  <si>
    <t>70074511337</t>
  </si>
  <si>
    <t>70074511320</t>
  </si>
  <si>
    <t>PROPIMEX-2 14.1OZ (400G) PWD 6CT</t>
  </si>
  <si>
    <t>70074051135</t>
  </si>
  <si>
    <t>070074511351</t>
  </si>
  <si>
    <t>070074511344</t>
  </si>
  <si>
    <t>TYREX-1 14.1OZ (400G) PWD 6CT</t>
  </si>
  <si>
    <t>70074051129</t>
  </si>
  <si>
    <t>70074511290</t>
  </si>
  <si>
    <t>70074511283</t>
  </si>
  <si>
    <t>TYREX-2 14.1OZ (400G) PWD 6CT</t>
  </si>
  <si>
    <t>70074051127</t>
  </si>
  <si>
    <t>070074511276</t>
  </si>
  <si>
    <t>070074511269</t>
  </si>
  <si>
    <t>GLUCERNA 1 CAL 1.5L READY TO HANG</t>
  </si>
  <si>
    <t>70074062674</t>
  </si>
  <si>
    <t>070074626741</t>
  </si>
  <si>
    <t>070074626734</t>
  </si>
  <si>
    <t xml:space="preserve">GLUCERNA 1.2 CAL 8OZ CAN </t>
  </si>
  <si>
    <t>70074050905</t>
  </si>
  <si>
    <t>070074509051</t>
  </si>
  <si>
    <t>070074509044</t>
  </si>
  <si>
    <t xml:space="preserve">GLUCERNA 1.5 CAL 8OZ CAN </t>
  </si>
  <si>
    <t>70074053535</t>
  </si>
  <si>
    <t>070074535357</t>
  </si>
  <si>
    <t>070074535340</t>
  </si>
  <si>
    <t xml:space="preserve">SUPLENA VANILLA 8OZ CAN </t>
  </si>
  <si>
    <t>70074062089</t>
  </si>
  <si>
    <t>070074620893</t>
  </si>
  <si>
    <t>070074620886</t>
  </si>
  <si>
    <t>ENSURE  14.1OZ, CHOCOLATE</t>
  </si>
  <si>
    <t>70074066850</t>
  </si>
  <si>
    <t>070074668505</t>
  </si>
  <si>
    <t>070074668499</t>
  </si>
  <si>
    <t>ENSURE 14.1OZ,  Powder VANILLA</t>
  </si>
  <si>
    <t>70074066854</t>
  </si>
  <si>
    <t>070074668543</t>
  </si>
  <si>
    <t>070074668536</t>
  </si>
  <si>
    <t xml:space="preserve">ENSURE HARVEST 8OZ RECLOSEABLE CARTON </t>
  </si>
  <si>
    <t>070074679655</t>
  </si>
  <si>
    <t>070074679648</t>
  </si>
  <si>
    <t>JEVITY 1 CAL 1500 ML READY TO HANG</t>
  </si>
  <si>
    <t>70074062688</t>
  </si>
  <si>
    <t>070074626888</t>
  </si>
  <si>
    <t>070074626871</t>
  </si>
  <si>
    <t>OSMOLITE 1 CAL 1.5L READY TO HANG</t>
  </si>
  <si>
    <t>70074062696</t>
  </si>
  <si>
    <t>070074626963</t>
  </si>
  <si>
    <t>070074626956</t>
  </si>
  <si>
    <t>70074056410</t>
  </si>
  <si>
    <t>070074564104</t>
  </si>
  <si>
    <t>070074564098</t>
  </si>
  <si>
    <t>70074051885</t>
  </si>
  <si>
    <t>070074518855</t>
  </si>
  <si>
    <t>070074518848</t>
  </si>
  <si>
    <t>70074051883</t>
  </si>
  <si>
    <t>070074518831</t>
  </si>
  <si>
    <t>070074518824</t>
  </si>
  <si>
    <t xml:space="preserve">PEDIASURE ENT VANILLA 8OZ CAN </t>
  </si>
  <si>
    <t>70074051805</t>
  </si>
  <si>
    <t>070074518053</t>
  </si>
  <si>
    <t>070074518046</t>
  </si>
  <si>
    <t>PEDIASURE FIBER 1 CAL 1L READY TO HANG</t>
  </si>
  <si>
    <t>70074062728</t>
  </si>
  <si>
    <t>070074627281</t>
  </si>
  <si>
    <t>070074627274</t>
  </si>
  <si>
    <t xml:space="preserve">PEDIASURE FIBER 1 CAL VANILLA 8OZ CAN </t>
  </si>
  <si>
    <t>70074051807</t>
  </si>
  <si>
    <t>070074518077</t>
  </si>
  <si>
    <t>070074518060</t>
  </si>
  <si>
    <t>PEDIASURE FIBER 1.5 CAL 1L READY TO HANG</t>
  </si>
  <si>
    <t>70074062750</t>
  </si>
  <si>
    <t>070074627502</t>
  </si>
  <si>
    <t>070074627496</t>
  </si>
  <si>
    <t>70074056412</t>
  </si>
  <si>
    <t>070074564128</t>
  </si>
  <si>
    <t>070074564111</t>
  </si>
  <si>
    <t>70074058221</t>
  </si>
  <si>
    <t>070074582214</t>
  </si>
  <si>
    <t>070074582207</t>
  </si>
  <si>
    <t xml:space="preserve">PEDIASURE SIDEKICK VANILLA 8OZ BTL </t>
  </si>
  <si>
    <t>70074056524</t>
  </si>
  <si>
    <t>070074565248</t>
  </si>
  <si>
    <t>070074565231</t>
  </si>
  <si>
    <t>70074051881</t>
  </si>
  <si>
    <t>070074518817</t>
  </si>
  <si>
    <t>070074518800</t>
  </si>
  <si>
    <t>70074055898</t>
  </si>
  <si>
    <t>070074558981</t>
  </si>
  <si>
    <t>070074558974</t>
  </si>
  <si>
    <t>PROMOTE 1500 ML READY TO HANG</t>
  </si>
  <si>
    <t>70074062708</t>
  </si>
  <si>
    <t>070074627083</t>
  </si>
  <si>
    <t>070074627076</t>
  </si>
  <si>
    <t>PROMOTE FIBER 1.5L READY TO HANG</t>
  </si>
  <si>
    <t>70074062706</t>
  </si>
  <si>
    <t>070074627069</t>
  </si>
  <si>
    <t>070074627052</t>
  </si>
  <si>
    <t>TWOCAL HN 1L READY TO HANG</t>
  </si>
  <si>
    <t>70074062710</t>
  </si>
  <si>
    <t>070074627106</t>
  </si>
  <si>
    <t>070074627090</t>
  </si>
  <si>
    <t xml:space="preserve">TWOCAL HN BUTTER PECAN 8OZ CAN </t>
  </si>
  <si>
    <t>70074054065</t>
  </si>
  <si>
    <t>070074540658</t>
  </si>
  <si>
    <t>070074540641</t>
  </si>
  <si>
    <t xml:space="preserve">TWOCAL HN VANILLA 8OZ CAN </t>
  </si>
  <si>
    <t>70074040729</t>
  </si>
  <si>
    <t>070074407296</t>
  </si>
  <si>
    <t>070074007298</t>
  </si>
  <si>
    <t xml:space="preserve">PEDIASURE HARVEST 8OZ RECLOSEABLE CARTON </t>
  </si>
  <si>
    <t>070074679631</t>
  </si>
  <si>
    <t>070074679624</t>
  </si>
  <si>
    <t>Glytactin 20PE Bettermilk Lite Powder, Unflavored, 51g X 30 Packets</t>
  </si>
  <si>
    <t>24359035101</t>
  </si>
  <si>
    <t>324359351010</t>
  </si>
  <si>
    <t>LiquaCel, 1920 ml, liquid, concord grape</t>
  </si>
  <si>
    <t>82028000294</t>
  </si>
  <si>
    <t>782028001947</t>
  </si>
  <si>
    <t>782028002944</t>
  </si>
  <si>
    <t>LiquaCel, 960 ml, liquid,  lemonade</t>
  </si>
  <si>
    <t>82028006115</t>
  </si>
  <si>
    <t>782028001156</t>
  </si>
  <si>
    <t>782028061156</t>
  </si>
  <si>
    <t>LiquaCel, 960 ml, liquid, citrus orange</t>
  </si>
  <si>
    <t>82028000692</t>
  </si>
  <si>
    <t>782028000929</t>
  </si>
  <si>
    <t>782028006929</t>
  </si>
  <si>
    <t xml:space="preserve">GlutarAde Junior GA-1 Drink Mix powd 400g </t>
  </si>
  <si>
    <t>00847075102</t>
  </si>
  <si>
    <t>700847075109</t>
  </si>
  <si>
    <t>700847751027</t>
  </si>
  <si>
    <t>Complex Junior MSD Drink Mix powd unflavored 400g</t>
  </si>
  <si>
    <t>00847059102</t>
  </si>
  <si>
    <t>700847059109</t>
  </si>
  <si>
    <t>700847591029</t>
  </si>
  <si>
    <t>Glycine powder, 50g</t>
  </si>
  <si>
    <t>00847001300</t>
  </si>
  <si>
    <t>700847013002</t>
  </si>
  <si>
    <t>L-Arginine powder, 50g</t>
  </si>
  <si>
    <t>00847001200</t>
  </si>
  <si>
    <t>700847012005</t>
  </si>
  <si>
    <t>L-Isoleucine powder, 50g</t>
  </si>
  <si>
    <t>00847001400</t>
  </si>
  <si>
    <t>700847014009</t>
  </si>
  <si>
    <t>L-Leucine powder, 50g</t>
  </si>
  <si>
    <t>00847001500</t>
  </si>
  <si>
    <t>700847015006</t>
  </si>
  <si>
    <t>L-Tyrosine powder, 50g</t>
  </si>
  <si>
    <t>00847001600</t>
  </si>
  <si>
    <t>700847016003</t>
  </si>
  <si>
    <t>L-Valine powder, 50g</t>
  </si>
  <si>
    <t>00847001700</t>
  </si>
  <si>
    <t>700847017000</t>
  </si>
  <si>
    <t>PhenylAde Amino Acid Blend powd unflavored, 30x12.8g sachets</t>
  </si>
  <si>
    <t>00847095004</t>
  </si>
  <si>
    <t>700847950048</t>
  </si>
  <si>
    <t xml:space="preserve">PhenylAde Essential Drink Mix,  powd, chocolate, 16x40g sachets  </t>
  </si>
  <si>
    <t>00847095014</t>
  </si>
  <si>
    <t>700847050144</t>
  </si>
  <si>
    <t>700847950147</t>
  </si>
  <si>
    <t xml:space="preserve">PhenylAde Essential Drink Mix, powd, orange crème, 16x40g sachets   </t>
  </si>
  <si>
    <t>00847095034</t>
  </si>
  <si>
    <t>700847050342</t>
  </si>
  <si>
    <t>700847950345</t>
  </si>
  <si>
    <t xml:space="preserve">PhenylAde Essential Drink Mix, powd, strawberry, 16x40g sachets   </t>
  </si>
  <si>
    <t>00847095044</t>
  </si>
  <si>
    <t>700847050441</t>
  </si>
  <si>
    <t>700847950444</t>
  </si>
  <si>
    <t xml:space="preserve">PhenylAde Essential Drink Mix, powd, unflav, 16x40g sachets   </t>
  </si>
  <si>
    <t>00847095084</t>
  </si>
  <si>
    <t>700847050847</t>
  </si>
  <si>
    <t>700847950840</t>
  </si>
  <si>
    <t xml:space="preserve">PhenylAde Essential Drink Mix, powd, vanilla, 16x40g sachets  </t>
  </si>
  <si>
    <t>00847095024</t>
  </si>
  <si>
    <t>700847050243</t>
  </si>
  <si>
    <t>700847950246</t>
  </si>
  <si>
    <t xml:space="preserve">PhenylAde40 Drink Mix powd, citrus, 20x25g sachets  </t>
  </si>
  <si>
    <t>00847095404</t>
  </si>
  <si>
    <t>700847954046</t>
  </si>
  <si>
    <t xml:space="preserve">PhenylAde40 Drink Mix powd, unflav, 20x25g sachets </t>
  </si>
  <si>
    <t>00847095414</t>
  </si>
  <si>
    <t>700847954145</t>
  </si>
  <si>
    <t>TYR Lophlex LQ, mixed berry, (30x125ml)</t>
  </si>
  <si>
    <t>49735016750</t>
  </si>
  <si>
    <t>749735067505</t>
  </si>
  <si>
    <t>749735167502</t>
  </si>
  <si>
    <t xml:space="preserve">XPhe Maxamum powd, unflav, 30x50g sachets </t>
  </si>
  <si>
    <t>49735012301</t>
  </si>
  <si>
    <t>749735023112</t>
  </si>
  <si>
    <t>749735123010</t>
  </si>
  <si>
    <t>XPhe Maxamum powd,orange, 30x50g sachets</t>
  </si>
  <si>
    <t>49735012302</t>
  </si>
  <si>
    <t>749735023129</t>
  </si>
  <si>
    <t>749735123027</t>
  </si>
  <si>
    <t xml:space="preserve">Pro-Stat Renal Care, 887ml, tangerine  </t>
  </si>
  <si>
    <t>26974041064</t>
  </si>
  <si>
    <t>26974410645</t>
  </si>
  <si>
    <t>10026974410642</t>
  </si>
  <si>
    <t>Vitaflo, USA LLC; 
1-888-548-2358</t>
  </si>
  <si>
    <t>50600050205</t>
  </si>
  <si>
    <t>Vitaflo, USA LLC; 
1-888-548-2359</t>
  </si>
  <si>
    <t>Vitaflo, USA LLC; 
1-888-548-2360</t>
  </si>
  <si>
    <t>50600054371</t>
  </si>
  <si>
    <t>Vitaflo, USA LLC; 
1-888-548-2375</t>
  </si>
  <si>
    <t>50600051806</t>
  </si>
  <si>
    <t>5060014051806</t>
  </si>
  <si>
    <t>Vitaflo, USA LLC; 
1-888-548-2376</t>
  </si>
  <si>
    <t>50600051813</t>
  </si>
  <si>
    <t>5060014051813</t>
  </si>
  <si>
    <t>Vitaflo, USA LLC; 
1-888-548-2377</t>
  </si>
  <si>
    <t>812539021117</t>
  </si>
  <si>
    <t>Vitaflo, USA LLC; 
1-888-548-2378</t>
  </si>
  <si>
    <t>Vitaflo, USA LLC; 
1-888-548-2379</t>
  </si>
  <si>
    <t>PKU Air20 Gold (coffee fusion), 30x174 ml</t>
  </si>
  <si>
    <t>812539021698</t>
  </si>
  <si>
    <t>Vitaflo, USA LLC; 
1-888-548-2380</t>
  </si>
  <si>
    <t>PKU Air20 Green (citrus twist), 30x174 ml</t>
  </si>
  <si>
    <t>812539021704</t>
  </si>
  <si>
    <t>Vitaflo, USA LLC; 
1-888-548-2381</t>
  </si>
  <si>
    <t>PKU Air20 Yellow (mango breeze), 30x174 ml</t>
  </si>
  <si>
    <t>812539021711</t>
  </si>
  <si>
    <t>50600051820</t>
  </si>
  <si>
    <t>5060014051820</t>
  </si>
  <si>
    <t>50600054623</t>
  </si>
  <si>
    <t>Solace Nutrition, LLC; 
1-888-876-5223</t>
  </si>
  <si>
    <t>Cytolline, 275g, unflavored, powder</t>
  </si>
  <si>
    <t>57771000116</t>
  </si>
  <si>
    <t>857771001169</t>
  </si>
  <si>
    <t>PediaSure Peptide 1.5 Cal, Vanilla,  8 oz btl</t>
  </si>
  <si>
    <t>70074056656</t>
  </si>
  <si>
    <t>070074566566</t>
  </si>
  <si>
    <t>070074566559</t>
  </si>
  <si>
    <t>10/01/2023</t>
  </si>
  <si>
    <t>PediaSure Peptide Strawberry 8 oz btl</t>
  </si>
  <si>
    <t>70074062122</t>
  </si>
  <si>
    <t>070074621227</t>
  </si>
  <si>
    <t>070074621210</t>
  </si>
  <si>
    <t>PediaSure Peptide unflavored 8 oz btl</t>
  </si>
  <si>
    <t>70074062124</t>
  </si>
  <si>
    <t>070074621241</t>
  </si>
  <si>
    <t>070074621234</t>
  </si>
  <si>
    <t>PediaSure Peptide unflavored, 1L ready to hang</t>
  </si>
  <si>
    <t>70074062730</t>
  </si>
  <si>
    <t>070074627304</t>
  </si>
  <si>
    <t>070074627298</t>
  </si>
  <si>
    <t>PediaSure Peptide vanilla, 1L ready to hang</t>
  </si>
  <si>
    <t>70074062732</t>
  </si>
  <si>
    <t>070074627328</t>
  </si>
  <si>
    <t>070074627311</t>
  </si>
  <si>
    <t>PediaSure Peptide Vanilla, 8 oz btl</t>
  </si>
  <si>
    <t>70074062120</t>
  </si>
  <si>
    <t>070074621203</t>
  </si>
  <si>
    <t>070074621197</t>
  </si>
  <si>
    <t>SIMILAC HUMAN MILK FORTIFIER POWDER (0.9G)</t>
  </si>
  <si>
    <t>70074054599</t>
  </si>
  <si>
    <t>070074545998</t>
  </si>
  <si>
    <t>070074545981</t>
  </si>
  <si>
    <t>Enfamil NeuroPro EnfaCare RTU 22cal, 946ml</t>
  </si>
  <si>
    <t>00087512366</t>
  </si>
  <si>
    <t>300875123669</t>
  </si>
  <si>
    <t>300875123676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</si>
</sst>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0000"/>
    <numFmt numFmtId="165" formatCode="[$-409]mmmm\ d\,\ yyyy;@"/>
    <numFmt numFmtId="166" formatCode="&quot;SPECIALIZED -&quot;#"/>
  </numFmts>
  <fonts count="20" x14ac:knownFonts="1">
    <font>
      <sz val="11"/>
      <color theme="1"/>
      <name val="Calibri"/>
      <family val="2"/>
      <scheme val="minor"/>
    </font>
    <font>
      <sz val="10"/>
      <name val="Arial"/>
      <family val="2"/>
    </font>
    <font>
      <b/>
      <sz val="12"/>
      <color rgb="FF000000"/>
      <name val="Arial"/>
      <family val="2"/>
    </font>
    <font>
      <sz val="10"/>
      <color rgb="FF000000"/>
      <name val="Arial"/>
      <family val="2"/>
    </font>
    <font>
      <sz val="12"/>
      <name val="Arial"/>
      <family val="2"/>
    </font>
    <font>
      <sz val="12"/>
      <color rgb="FF000000"/>
      <name val="Arial"/>
      <family val="2"/>
    </font>
    <font>
      <sz val="12"/>
      <color indexed="8"/>
      <name val="Arial"/>
      <family val="2"/>
    </font>
    <font>
      <sz val="12"/>
      <color theme="1"/>
      <name val="Arial"/>
      <family val="2"/>
    </font>
    <font>
      <sz val="11"/>
      <color theme="1"/>
      <name val="Calibri"/>
      <family val="2"/>
      <scheme val="minor"/>
    </font>
    <font>
      <i/>
      <sz val="12"/>
      <name val="Arial"/>
      <family val="2"/>
    </font>
    <font>
      <b/>
      <sz val="14"/>
      <color theme="1"/>
      <name val="Arial"/>
      <family val="2"/>
    </font>
    <font>
      <i/>
      <sz val="12"/>
      <color theme="1"/>
      <name val="Arial"/>
      <family val="2"/>
    </font>
    <font>
      <b/>
      <sz val="12"/>
      <name val="Arial"/>
      <family val="2"/>
    </font>
    <font>
      <b/>
      <sz val="16"/>
      <color rgb="FF000000"/>
      <name val="Arial"/>
      <family val="2"/>
    </font>
    <font>
      <sz val="9"/>
      <color indexed="81"/>
      <name val="Tahoma"/>
      <family val="2"/>
    </font>
    <font>
      <b/>
      <sz val="9"/>
      <color indexed="81"/>
      <name val="Tahoma"/>
      <family val="2"/>
    </font>
    <font>
      <b/>
      <sz val="16"/>
      <color theme="1"/>
      <name val="Arial"/>
      <family val="2"/>
    </font>
    <font>
      <sz val="8"/>
      <name val="Calibri"/>
      <family val="2"/>
      <scheme val="minor"/>
    </font>
    <font>
      <sz val="11"/>
      <color theme="1"/>
      <name val="Arial"/>
      <family val="2"/>
    </font>
    <font>
      <b/>
      <sz val="11"/>
      <color theme="1"/>
      <name val="Calibri"/>
      <family val="2"/>
      <scheme val="minor"/>
    </font>
  </fonts>
  <fills count="6">
    <fill>
      <patternFill patternType="none"/>
    </fill>
    <fill>
      <patternFill patternType="gray125"/>
    </fill>
    <fill>
      <patternFill patternType="solid">
        <fgColor rgb="FFBDD7EE"/>
        <bgColor rgb="FF000000"/>
      </patternFill>
    </fill>
    <fill>
      <patternFill patternType="solid">
        <fgColor theme="0"/>
        <bgColor indexed="64"/>
      </patternFill>
    </fill>
    <fill>
      <patternFill patternType="solid">
        <fgColor theme="0"/>
        <bgColor rgb="FF000000"/>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6"/>
      </left>
      <right style="thin">
        <color theme="6"/>
      </right>
      <top style="thin">
        <color theme="6"/>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43" fontId="8" fillId="0" borderId="0" applyFont="0" applyFill="0" applyBorder="0" applyAlignment="0" applyProtection="0"/>
  </cellStyleXfs>
  <cellXfs count="99">
    <xf numFmtId="0" fontId="0" fillId="0" borderId="0" xfId="0"/>
    <xf numFmtId="49" fontId="0" fillId="0" borderId="0" xfId="0" applyNumberFormat="1"/>
    <xf numFmtId="0" fontId="3" fillId="4"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Alignment="1">
      <alignment vertical="top"/>
    </xf>
    <xf numFmtId="0" fontId="2" fillId="5" borderId="1" xfId="0" applyFont="1" applyFill="1" applyBorder="1" applyAlignment="1">
      <alignment horizontal="center" vertical="top" wrapText="1"/>
    </xf>
    <xf numFmtId="1" fontId="2" fillId="5" borderId="1" xfId="0" applyNumberFormat="1" applyFont="1" applyFill="1" applyBorder="1" applyAlignment="1">
      <alignment horizontal="center" vertical="top" wrapText="1"/>
    </xf>
    <xf numFmtId="14" fontId="2" fillId="5"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0" fontId="0" fillId="0" borderId="0" xfId="0" applyAlignment="1">
      <alignment vertical="top" wrapText="1"/>
    </xf>
    <xf numFmtId="0" fontId="0" fillId="3" borderId="0" xfId="0" applyFill="1" applyAlignment="1">
      <alignment vertical="top" wrapText="1"/>
    </xf>
    <xf numFmtId="49" fontId="0" fillId="0" borderId="0" xfId="0" applyNumberFormat="1" applyAlignment="1">
      <alignment wrapText="1"/>
    </xf>
    <xf numFmtId="0" fontId="5" fillId="0" borderId="1" xfId="0" applyFont="1" applyBorder="1" applyAlignment="1">
      <alignment horizontal="left" vertical="top" wrapText="1"/>
    </xf>
    <xf numFmtId="2" fontId="2" fillId="2" borderId="1" xfId="0" applyNumberFormat="1" applyFont="1" applyFill="1" applyBorder="1" applyAlignment="1">
      <alignment horizontal="center" vertical="top" wrapText="1"/>
    </xf>
    <xf numFmtId="2" fontId="0" fillId="0" borderId="0" xfId="0" applyNumberFormat="1" applyAlignment="1">
      <alignment vertical="top"/>
    </xf>
    <xf numFmtId="2" fontId="0" fillId="0" borderId="0" xfId="0" applyNumberFormat="1" applyAlignment="1">
      <alignment horizontal="center"/>
    </xf>
    <xf numFmtId="2" fontId="0" fillId="0" borderId="0" xfId="0" applyNumberFormat="1"/>
    <xf numFmtId="164" fontId="0" fillId="0" borderId="0" xfId="0" applyNumberFormat="1" applyAlignment="1">
      <alignment horizontal="left" vertical="top"/>
    </xf>
    <xf numFmtId="164" fontId="0" fillId="0" borderId="0" xfId="0" applyNumberFormat="1" applyAlignment="1">
      <alignment horizontal="left"/>
    </xf>
    <xf numFmtId="0" fontId="5" fillId="0" borderId="5" xfId="0" applyFont="1" applyBorder="1" applyAlignment="1">
      <alignment horizontal="left" vertical="top" wrapText="1"/>
    </xf>
    <xf numFmtId="49" fontId="5" fillId="0" borderId="5" xfId="0" applyNumberFormat="1" applyFont="1" applyBorder="1" applyAlignment="1">
      <alignment horizontal="left" vertical="top" wrapText="1"/>
    </xf>
    <xf numFmtId="49" fontId="7" fillId="0" borderId="1" xfId="0" applyNumberFormat="1" applyFont="1" applyBorder="1" applyAlignment="1">
      <alignment vertical="top"/>
    </xf>
    <xf numFmtId="49" fontId="0" fillId="3" borderId="0" xfId="0" applyNumberFormat="1" applyFill="1"/>
    <xf numFmtId="2" fontId="7" fillId="0" borderId="1" xfId="2" applyNumberFormat="1" applyFont="1" applyFill="1" applyBorder="1" applyAlignment="1">
      <alignment horizontal="left" vertical="top"/>
    </xf>
    <xf numFmtId="49" fontId="5" fillId="0" borderId="5" xfId="0" quotePrefix="1" applyNumberFormat="1" applyFont="1" applyBorder="1" applyAlignment="1">
      <alignment horizontal="left" vertical="top" wrapText="1"/>
    </xf>
    <xf numFmtId="164" fontId="7" fillId="0" borderId="1" xfId="2" applyNumberFormat="1" applyFont="1" applyFill="1" applyBorder="1" applyAlignment="1">
      <alignment horizontal="left" vertical="top"/>
    </xf>
    <xf numFmtId="49" fontId="5" fillId="3" borderId="5" xfId="0" applyNumberFormat="1" applyFont="1" applyFill="1" applyBorder="1" applyAlignment="1">
      <alignment horizontal="left" vertical="top" wrapText="1"/>
    </xf>
    <xf numFmtId="0" fontId="18" fillId="3" borderId="6" xfId="0" applyFont="1" applyFill="1" applyBorder="1" applyAlignment="1">
      <alignment horizontal="center" vertical="center"/>
    </xf>
    <xf numFmtId="0" fontId="7" fillId="0" borderId="1"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49" fontId="2" fillId="3" borderId="1" xfId="0" applyNumberFormat="1" applyFont="1" applyFill="1" applyBorder="1" applyAlignment="1">
      <alignment horizontal="left" vertical="top" wrapText="1"/>
    </xf>
    <xf numFmtId="0" fontId="7" fillId="3" borderId="0" xfId="0" quotePrefix="1" applyFont="1" applyFill="1" applyAlignment="1">
      <alignment horizontal="left" vertical="top"/>
    </xf>
    <xf numFmtId="49" fontId="5" fillId="3" borderId="0" xfId="0" applyNumberFormat="1" applyFont="1" applyFill="1" applyAlignment="1">
      <alignment horizontal="left" vertical="top" wrapText="1"/>
    </xf>
    <xf numFmtId="49" fontId="19" fillId="0" borderId="0" xfId="0" applyNumberFormat="1" applyFont="1"/>
    <xf numFmtId="49" fontId="5" fillId="0" borderId="1" xfId="0" applyNumberFormat="1" applyFont="1" applyBorder="1" applyAlignment="1">
      <alignment horizontal="left" vertical="top" wrapText="1"/>
    </xf>
    <xf numFmtId="2"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164" fontId="4" fillId="0" borderId="1" xfId="0" applyNumberFormat="1" applyFont="1" applyBorder="1" applyAlignment="1">
      <alignment horizontal="left" vertical="top" wrapText="1"/>
    </xf>
    <xf numFmtId="3" fontId="7" fillId="0" borderId="1" xfId="0" applyNumberFormat="1" applyFont="1" applyBorder="1" applyAlignment="1">
      <alignment horizontal="left" vertical="top"/>
    </xf>
    <xf numFmtId="165" fontId="5"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2" fontId="7" fillId="0" borderId="1" xfId="0" applyNumberFormat="1" applyFont="1" applyBorder="1" applyAlignment="1">
      <alignment horizontal="left" vertical="top"/>
    </xf>
    <xf numFmtId="164" fontId="7" fillId="0" borderId="1" xfId="0" applyNumberFormat="1" applyFont="1" applyBorder="1" applyAlignment="1">
      <alignment horizontal="left" vertical="top"/>
    </xf>
    <xf numFmtId="49" fontId="5" fillId="0" borderId="1" xfId="0" applyNumberFormat="1" applyFont="1" applyBorder="1" applyAlignment="1">
      <alignment horizontal="left" vertical="top"/>
    </xf>
    <xf numFmtId="49" fontId="5" fillId="0" borderId="1" xfId="0" quotePrefix="1" applyNumberFormat="1" applyFont="1" applyBorder="1" applyAlignment="1">
      <alignment horizontal="left" vertical="top"/>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3" fontId="4" fillId="0" borderId="1" xfId="0" applyNumberFormat="1" applyFont="1" applyBorder="1" applyAlignment="1">
      <alignment horizontal="left" vertical="top" wrapText="1"/>
    </xf>
    <xf numFmtId="0" fontId="5" fillId="0" borderId="1" xfId="0" quotePrefix="1" applyFont="1" applyBorder="1" applyAlignment="1">
      <alignment horizontal="left" vertical="top" wrapText="1"/>
    </xf>
    <xf numFmtId="1"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xf>
    <xf numFmtId="2" fontId="5" fillId="0" borderId="1" xfId="0" applyNumberFormat="1" applyFont="1" applyBorder="1" applyAlignment="1">
      <alignment horizontal="left" vertical="top"/>
    </xf>
    <xf numFmtId="49" fontId="5" fillId="0" borderId="1" xfId="0" quotePrefix="1"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7" fillId="0" borderId="1" xfId="0" quotePrefix="1" applyFont="1" applyBorder="1" applyAlignment="1">
      <alignment horizontal="left" vertical="top" wrapText="1"/>
    </xf>
    <xf numFmtId="164" fontId="4" fillId="0" borderId="1" xfId="0" applyNumberFormat="1" applyFont="1" applyBorder="1" applyAlignment="1">
      <alignment horizontal="left" vertical="top"/>
    </xf>
    <xf numFmtId="49" fontId="4" fillId="0" borderId="1" xfId="0" quotePrefix="1" applyNumberFormat="1" applyFont="1" applyBorder="1" applyAlignment="1">
      <alignment horizontal="left" vertical="top" wrapText="1"/>
    </xf>
    <xf numFmtId="0" fontId="7" fillId="0" borderId="1" xfId="0" quotePrefix="1" applyFont="1" applyBorder="1" applyAlignment="1">
      <alignment horizontal="left" vertical="top"/>
    </xf>
    <xf numFmtId="0" fontId="5" fillId="0" borderId="1" xfId="0" quotePrefix="1" applyFont="1" applyBorder="1" applyAlignment="1">
      <alignment horizontal="left" vertical="top"/>
    </xf>
    <xf numFmtId="1" fontId="5" fillId="0" borderId="1" xfId="0" applyNumberFormat="1" applyFont="1" applyBorder="1" applyAlignment="1">
      <alignment horizontal="left" vertical="top"/>
    </xf>
    <xf numFmtId="0" fontId="7" fillId="0" borderId="1" xfId="0" applyFont="1" applyBorder="1" applyAlignment="1">
      <alignment horizontal="left" vertical="center" wrapText="1"/>
    </xf>
    <xf numFmtId="1" fontId="5" fillId="0" borderId="1" xfId="0" applyNumberFormat="1" applyFont="1" applyBorder="1" applyAlignment="1">
      <alignment horizontal="left" vertical="top" shrinkToFit="1"/>
    </xf>
    <xf numFmtId="164" fontId="5" fillId="0" borderId="1" xfId="0" applyNumberFormat="1" applyFont="1" applyBorder="1" applyAlignment="1">
      <alignment horizontal="left" vertical="top" shrinkToFit="1"/>
    </xf>
    <xf numFmtId="49" fontId="7" fillId="0" borderId="1" xfId="0" quotePrefix="1" applyNumberFormat="1" applyFont="1" applyBorder="1" applyAlignment="1">
      <alignment horizontal="left" vertical="top"/>
    </xf>
    <xf numFmtId="3" fontId="4" fillId="0" borderId="1" xfId="2" applyNumberFormat="1" applyFont="1" applyFill="1" applyBorder="1" applyAlignment="1">
      <alignment horizontal="left" vertical="top" wrapText="1"/>
    </xf>
    <xf numFmtId="2" fontId="6" fillId="0" borderId="1" xfId="0" applyNumberFormat="1" applyFont="1" applyBorder="1" applyAlignment="1">
      <alignment horizontal="left" vertical="top"/>
    </xf>
    <xf numFmtId="1" fontId="4" fillId="0" borderId="1" xfId="0" applyNumberFormat="1" applyFont="1" applyBorder="1" applyAlignment="1">
      <alignment horizontal="left" vertical="top"/>
    </xf>
    <xf numFmtId="0" fontId="4" fillId="0" borderId="1" xfId="0" quotePrefix="1" applyFont="1" applyBorder="1" applyAlignment="1">
      <alignment horizontal="left" vertical="top"/>
    </xf>
    <xf numFmtId="0" fontId="4" fillId="0" borderId="1" xfId="0" quotePrefix="1" applyFont="1" applyBorder="1" applyAlignment="1">
      <alignment horizontal="left" vertical="top" wrapText="1"/>
    </xf>
    <xf numFmtId="0" fontId="4" fillId="0" borderId="1" xfId="0" applyFont="1" applyBorder="1" applyAlignment="1">
      <alignment horizontal="left" vertical="top"/>
    </xf>
    <xf numFmtId="0" fontId="5" fillId="0" borderId="1" xfId="0" applyFont="1" applyBorder="1" applyAlignment="1">
      <alignment horizontal="left" vertical="top"/>
    </xf>
    <xf numFmtId="166" fontId="5" fillId="0" borderId="1" xfId="0" applyNumberFormat="1" applyFont="1" applyBorder="1" applyAlignment="1">
      <alignment horizontal="left" vertical="top" wrapText="1"/>
    </xf>
    <xf numFmtId="166" fontId="4" fillId="0" borderId="1" xfId="0" applyNumberFormat="1" applyFont="1" applyBorder="1" applyAlignment="1">
      <alignment horizontal="left" vertical="top" wrapText="1"/>
    </xf>
    <xf numFmtId="49" fontId="4" fillId="0" borderId="1" xfId="0" applyNumberFormat="1" applyFont="1" applyBorder="1" applyAlignment="1">
      <alignment horizontal="left" vertical="top"/>
    </xf>
    <xf numFmtId="49" fontId="4" fillId="0" borderId="1" xfId="0" applyNumberFormat="1" applyFont="1" applyBorder="1" applyAlignment="1" applyProtection="1">
      <alignment horizontal="left" vertical="top"/>
      <protection locked="0"/>
    </xf>
    <xf numFmtId="1" fontId="4" fillId="0" borderId="1" xfId="0" applyNumberFormat="1" applyFont="1" applyBorder="1" applyAlignment="1">
      <alignment horizontal="left" vertical="top" wrapText="1"/>
    </xf>
    <xf numFmtId="2" fontId="6" fillId="0" borderId="1" xfId="0" applyNumberFormat="1"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5" xfId="0" applyFont="1" applyBorder="1" applyAlignment="1">
      <alignment horizontal="left" vertical="top" wrapText="1"/>
    </xf>
    <xf numFmtId="0" fontId="7" fillId="0" borderId="5" xfId="0" applyFont="1" applyBorder="1" applyAlignment="1">
      <alignment horizontal="left" vertical="top"/>
    </xf>
    <xf numFmtId="0" fontId="7" fillId="0" borderId="5" xfId="0" quotePrefix="1" applyFont="1" applyBorder="1" applyAlignment="1">
      <alignment horizontal="left" vertical="top"/>
    </xf>
    <xf numFmtId="49" fontId="13" fillId="0" borderId="3" xfId="0" applyNumberFormat="1" applyFont="1" applyBorder="1" applyAlignment="1">
      <alignment horizontal="center" vertical="top" wrapText="1"/>
    </xf>
    <xf numFmtId="49" fontId="13" fillId="0" borderId="4" xfId="0" applyNumberFormat="1" applyFont="1" applyBorder="1" applyAlignment="1">
      <alignment horizontal="center" vertical="top" wrapText="1"/>
    </xf>
    <xf numFmtId="49" fontId="13" fillId="0" borderId="2" xfId="0" applyNumberFormat="1" applyFont="1" applyBorder="1" applyAlignment="1">
      <alignment horizontal="center"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2" xfId="0" applyFont="1" applyFill="1" applyBorder="1" applyAlignment="1">
      <alignment horizontal="left" vertical="top" wrapText="1"/>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cellXfs>
  <cellStyles count="3">
    <cellStyle name="Comma" xfId="2" builtinId="3"/>
    <cellStyle name="Normal" xfId="0" builtinId="0"/>
    <cellStyle name="Normal 2" xfId="1" xr:uid="{00000000-0005-0000-0000-000002000000}"/>
  </cellStyles>
  <dxfs count="3">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05"/>
  <sheetViews>
    <sheetView tabSelected="1" zoomScale="70" zoomScaleNormal="70" workbookViewId="0">
      <pane ySplit="3" topLeftCell="A4" activePane="bottomLeft" state="frozen"/>
      <selection pane="bottomLeft" sqref="A1:O1"/>
    </sheetView>
  </sheetViews>
  <sheetFormatPr defaultColWidth="17.85546875" defaultRowHeight="15" x14ac:dyDescent="0.25"/>
  <cols>
    <col min="1" max="1" width="17.85546875" style="14"/>
    <col min="2" max="2" width="21" style="1" customWidth="1"/>
    <col min="3" max="3" width="17.85546875" style="1"/>
    <col min="4" max="4" width="34.5703125" style="1" customWidth="1"/>
    <col min="5" max="5" width="39.42578125" style="1" customWidth="1"/>
    <col min="6" max="6" width="17.85546875" style="19"/>
    <col min="7" max="7" width="17.85546875" style="18"/>
    <col min="8" max="8" width="17.85546875" style="1"/>
    <col min="9" max="9" width="30.5703125" style="1" bestFit="1" customWidth="1"/>
    <col min="10" max="10" width="31.42578125" style="1" bestFit="1" customWidth="1"/>
    <col min="11" max="11" width="17.85546875" style="20"/>
    <col min="12" max="12" width="17.85546875" style="21"/>
    <col min="13" max="13" width="17.85546875" style="33"/>
    <col min="14" max="14" width="23.5703125" style="1" customWidth="1"/>
    <col min="15" max="15" width="32.28515625" style="1" customWidth="1"/>
    <col min="16" max="16384" width="17.85546875" style="1"/>
  </cols>
  <sheetData>
    <row r="1" spans="1:15" ht="22.5" customHeight="1" x14ac:dyDescent="0.25">
      <c r="A1" s="87" t="s">
        <v>0</v>
      </c>
      <c r="B1" s="88"/>
      <c r="C1" s="88"/>
      <c r="D1" s="88"/>
      <c r="E1" s="88"/>
      <c r="F1" s="88"/>
      <c r="G1" s="88"/>
      <c r="H1" s="88"/>
      <c r="I1" s="88"/>
      <c r="J1" s="88"/>
      <c r="K1" s="88"/>
      <c r="L1" s="88"/>
      <c r="M1" s="88"/>
      <c r="N1" s="88"/>
      <c r="O1" s="89"/>
    </row>
    <row r="2" spans="1:15" ht="80.25" customHeight="1" x14ac:dyDescent="0.25">
      <c r="A2" s="90" t="s">
        <v>1</v>
      </c>
      <c r="B2" s="91"/>
      <c r="C2" s="91"/>
      <c r="D2" s="91"/>
      <c r="E2" s="91"/>
      <c r="F2" s="91"/>
      <c r="G2" s="91"/>
      <c r="H2" s="91"/>
      <c r="I2" s="91"/>
      <c r="J2" s="91"/>
      <c r="K2" s="91"/>
      <c r="L2" s="91"/>
      <c r="M2" s="91"/>
      <c r="N2" s="91"/>
      <c r="O2" s="92"/>
    </row>
    <row r="3" spans="1:15" ht="63" x14ac:dyDescent="0.25">
      <c r="A3" s="8" t="s">
        <v>2</v>
      </c>
      <c r="B3" s="8" t="s">
        <v>3</v>
      </c>
      <c r="C3" s="8" t="s">
        <v>4</v>
      </c>
      <c r="D3" s="8" t="s">
        <v>5</v>
      </c>
      <c r="E3" s="9" t="s">
        <v>6</v>
      </c>
      <c r="F3" s="16" t="s">
        <v>7</v>
      </c>
      <c r="G3" s="16" t="s">
        <v>8</v>
      </c>
      <c r="H3" s="10" t="s">
        <v>9</v>
      </c>
      <c r="I3" s="10" t="s">
        <v>10</v>
      </c>
      <c r="J3" s="10" t="s">
        <v>11</v>
      </c>
      <c r="K3" s="9" t="s">
        <v>12</v>
      </c>
      <c r="L3" s="9" t="s">
        <v>13</v>
      </c>
      <c r="M3" s="8" t="s">
        <v>14</v>
      </c>
      <c r="N3" s="11" t="s">
        <v>15</v>
      </c>
      <c r="O3" s="11" t="s">
        <v>16</v>
      </c>
    </row>
    <row r="4" spans="1:15" ht="30" x14ac:dyDescent="0.25">
      <c r="A4" s="38" t="s">
        <v>17</v>
      </c>
      <c r="B4" s="15" t="s">
        <v>18</v>
      </c>
      <c r="C4" s="15" t="s">
        <v>19</v>
      </c>
      <c r="D4" s="15" t="s">
        <v>20</v>
      </c>
      <c r="E4" s="15" t="s">
        <v>21</v>
      </c>
      <c r="F4" s="39">
        <v>4.6900000000000004</v>
      </c>
      <c r="G4" s="39">
        <v>0.14000000000000001</v>
      </c>
      <c r="H4" s="38" t="s">
        <v>22</v>
      </c>
      <c r="I4" s="38" t="s">
        <v>23</v>
      </c>
      <c r="J4" s="38" t="s">
        <v>24</v>
      </c>
      <c r="K4" s="40">
        <v>0.1051</v>
      </c>
      <c r="L4" s="41">
        <f>K4+0.002</f>
        <v>0.1071</v>
      </c>
      <c r="M4" s="42">
        <v>13600</v>
      </c>
      <c r="N4" s="43">
        <v>45292</v>
      </c>
      <c r="O4" s="43" t="s">
        <v>25</v>
      </c>
    </row>
    <row r="5" spans="1:15" ht="30" x14ac:dyDescent="0.25">
      <c r="A5" s="38" t="s">
        <v>17</v>
      </c>
      <c r="B5" s="15" t="s">
        <v>18</v>
      </c>
      <c r="C5" s="15" t="s">
        <v>19</v>
      </c>
      <c r="D5" s="15" t="s">
        <v>26</v>
      </c>
      <c r="E5" s="15" t="s">
        <v>21</v>
      </c>
      <c r="F5" s="39">
        <v>4.6900000000000004</v>
      </c>
      <c r="G5" s="39">
        <v>0.14000000000000001</v>
      </c>
      <c r="H5" s="38" t="s">
        <v>27</v>
      </c>
      <c r="I5" s="38" t="s">
        <v>28</v>
      </c>
      <c r="J5" s="38" t="s">
        <v>29</v>
      </c>
      <c r="K5" s="40">
        <v>0.1051</v>
      </c>
      <c r="L5" s="41">
        <f t="shared" ref="L5:L7" si="0">K5+0.002</f>
        <v>0.1071</v>
      </c>
      <c r="M5" s="42">
        <v>13600</v>
      </c>
      <c r="N5" s="43">
        <v>45292</v>
      </c>
      <c r="O5" s="43" t="s">
        <v>25</v>
      </c>
    </row>
    <row r="6" spans="1:15" ht="30" x14ac:dyDescent="0.25">
      <c r="A6" s="38" t="s">
        <v>17</v>
      </c>
      <c r="B6" s="15" t="s">
        <v>18</v>
      </c>
      <c r="C6" s="15" t="s">
        <v>19</v>
      </c>
      <c r="D6" s="15" t="s">
        <v>30</v>
      </c>
      <c r="E6" s="15" t="s">
        <v>21</v>
      </c>
      <c r="F6" s="39">
        <v>4.6900000000000004</v>
      </c>
      <c r="G6" s="39">
        <v>0.14000000000000001</v>
      </c>
      <c r="H6" s="38" t="s">
        <v>31</v>
      </c>
      <c r="I6" s="38" t="s">
        <v>32</v>
      </c>
      <c r="J6" s="38" t="s">
        <v>33</v>
      </c>
      <c r="K6" s="40">
        <v>0.1051</v>
      </c>
      <c r="L6" s="41">
        <f t="shared" si="0"/>
        <v>0.1071</v>
      </c>
      <c r="M6" s="42">
        <v>13600</v>
      </c>
      <c r="N6" s="43">
        <v>45292</v>
      </c>
      <c r="O6" s="43" t="s">
        <v>25</v>
      </c>
    </row>
    <row r="7" spans="1:15" ht="30" x14ac:dyDescent="0.25">
      <c r="A7" s="38" t="s">
        <v>17</v>
      </c>
      <c r="B7" s="15" t="s">
        <v>18</v>
      </c>
      <c r="C7" s="15" t="s">
        <v>19</v>
      </c>
      <c r="D7" s="15" t="s">
        <v>34</v>
      </c>
      <c r="E7" s="15" t="s">
        <v>21</v>
      </c>
      <c r="F7" s="39">
        <v>4.6900000000000004</v>
      </c>
      <c r="G7" s="39">
        <v>0.14000000000000001</v>
      </c>
      <c r="H7" s="38" t="s">
        <v>35</v>
      </c>
      <c r="I7" s="38" t="s">
        <v>36</v>
      </c>
      <c r="J7" s="38" t="s">
        <v>37</v>
      </c>
      <c r="K7" s="40">
        <v>0.1051</v>
      </c>
      <c r="L7" s="41">
        <f t="shared" si="0"/>
        <v>0.1071</v>
      </c>
      <c r="M7" s="42">
        <v>13600</v>
      </c>
      <c r="N7" s="43">
        <v>45292</v>
      </c>
      <c r="O7" s="43" t="s">
        <v>25</v>
      </c>
    </row>
    <row r="8" spans="1:15" ht="30" x14ac:dyDescent="0.25">
      <c r="A8" s="38" t="s">
        <v>17</v>
      </c>
      <c r="B8" s="15" t="s">
        <v>38</v>
      </c>
      <c r="C8" s="15" t="s">
        <v>19</v>
      </c>
      <c r="D8" s="44" t="s">
        <v>39</v>
      </c>
      <c r="E8" s="45" t="s">
        <v>21</v>
      </c>
      <c r="F8" s="46">
        <v>1</v>
      </c>
      <c r="G8" s="46">
        <v>0.03</v>
      </c>
      <c r="H8" s="45">
        <v>70074067074</v>
      </c>
      <c r="I8" s="45">
        <v>70074670744</v>
      </c>
      <c r="J8" s="45">
        <v>70074670737</v>
      </c>
      <c r="K8" s="47">
        <v>2.6700000000000002E-2</v>
      </c>
      <c r="L8" s="47">
        <f>K8+0.0023</f>
        <v>2.9000000000000001E-2</v>
      </c>
      <c r="M8" s="42">
        <v>62010</v>
      </c>
      <c r="N8" s="43">
        <v>45292</v>
      </c>
      <c r="O8" s="43" t="s">
        <v>25</v>
      </c>
    </row>
    <row r="9" spans="1:15" ht="30" x14ac:dyDescent="0.25">
      <c r="A9" s="38" t="s">
        <v>17</v>
      </c>
      <c r="B9" s="15" t="s">
        <v>38</v>
      </c>
      <c r="C9" s="15" t="s">
        <v>19</v>
      </c>
      <c r="D9" s="15" t="s">
        <v>40</v>
      </c>
      <c r="E9" s="15" t="s">
        <v>21</v>
      </c>
      <c r="F9" s="39">
        <v>1</v>
      </c>
      <c r="G9" s="39">
        <v>0.03</v>
      </c>
      <c r="H9" s="48" t="s">
        <v>41</v>
      </c>
      <c r="I9" s="49" t="s">
        <v>42</v>
      </c>
      <c r="J9" s="48" t="s">
        <v>43</v>
      </c>
      <c r="K9" s="40">
        <v>2.64E-2</v>
      </c>
      <c r="L9" s="41">
        <f>K9+0.0023</f>
        <v>2.87E-2</v>
      </c>
      <c r="M9" s="42">
        <v>62000</v>
      </c>
      <c r="N9" s="43">
        <v>45292</v>
      </c>
      <c r="O9" s="43" t="s">
        <v>25</v>
      </c>
    </row>
    <row r="10" spans="1:15" ht="30" x14ac:dyDescent="0.25">
      <c r="A10" s="38" t="s">
        <v>17</v>
      </c>
      <c r="B10" s="15" t="s">
        <v>38</v>
      </c>
      <c r="C10" s="15" t="s">
        <v>19</v>
      </c>
      <c r="D10" s="15" t="s">
        <v>44</v>
      </c>
      <c r="E10" s="15" t="s">
        <v>21</v>
      </c>
      <c r="F10" s="39">
        <v>1</v>
      </c>
      <c r="G10" s="39">
        <v>0.03</v>
      </c>
      <c r="H10" s="48" t="s">
        <v>45</v>
      </c>
      <c r="I10" s="48" t="s">
        <v>46</v>
      </c>
      <c r="J10" s="48" t="s">
        <v>47</v>
      </c>
      <c r="K10" s="40">
        <v>2.6700000000000002E-2</v>
      </c>
      <c r="L10" s="41">
        <f>K10+0.0023</f>
        <v>2.9000000000000001E-2</v>
      </c>
      <c r="M10" s="42">
        <v>62010</v>
      </c>
      <c r="N10" s="43">
        <v>45292</v>
      </c>
      <c r="O10" s="43" t="s">
        <v>25</v>
      </c>
    </row>
    <row r="11" spans="1:15" ht="30" x14ac:dyDescent="0.25">
      <c r="A11" s="38" t="s">
        <v>17</v>
      </c>
      <c r="B11" s="15" t="s">
        <v>38</v>
      </c>
      <c r="C11" s="15" t="s">
        <v>19</v>
      </c>
      <c r="D11" s="15" t="s">
        <v>48</v>
      </c>
      <c r="E11" s="15" t="s">
        <v>21</v>
      </c>
      <c r="F11" s="39">
        <v>1</v>
      </c>
      <c r="G11" s="39">
        <v>0.03</v>
      </c>
      <c r="H11" s="48" t="s">
        <v>49</v>
      </c>
      <c r="I11" s="48" t="s">
        <v>50</v>
      </c>
      <c r="J11" s="48" t="s">
        <v>51</v>
      </c>
      <c r="K11" s="40">
        <v>2.6700000000000002E-2</v>
      </c>
      <c r="L11" s="41">
        <f t="shared" ref="L11:L27" si="1">K11+0.0023</f>
        <v>2.9000000000000001E-2</v>
      </c>
      <c r="M11" s="42">
        <v>62010</v>
      </c>
      <c r="N11" s="43">
        <v>45292</v>
      </c>
      <c r="O11" s="43" t="s">
        <v>25</v>
      </c>
    </row>
    <row r="12" spans="1:15" ht="30" x14ac:dyDescent="0.25">
      <c r="A12" s="38" t="s">
        <v>17</v>
      </c>
      <c r="B12" s="15" t="s">
        <v>38</v>
      </c>
      <c r="C12" s="15" t="s">
        <v>19</v>
      </c>
      <c r="D12" s="15" t="s">
        <v>52</v>
      </c>
      <c r="E12" s="15" t="s">
        <v>21</v>
      </c>
      <c r="F12" s="39">
        <v>1</v>
      </c>
      <c r="G12" s="39">
        <v>0.03</v>
      </c>
      <c r="H12" s="48" t="s">
        <v>53</v>
      </c>
      <c r="I12" s="48" t="s">
        <v>54</v>
      </c>
      <c r="J12" s="48" t="s">
        <v>55</v>
      </c>
      <c r="K12" s="40">
        <v>2.6700000000000002E-2</v>
      </c>
      <c r="L12" s="41">
        <f t="shared" si="1"/>
        <v>2.9000000000000001E-2</v>
      </c>
      <c r="M12" s="42">
        <v>62010</v>
      </c>
      <c r="N12" s="43">
        <v>45292</v>
      </c>
      <c r="O12" s="43" t="s">
        <v>25</v>
      </c>
    </row>
    <row r="13" spans="1:15" ht="30" x14ac:dyDescent="0.25">
      <c r="A13" s="38" t="s">
        <v>17</v>
      </c>
      <c r="B13" s="15" t="s">
        <v>38</v>
      </c>
      <c r="C13" s="15" t="s">
        <v>19</v>
      </c>
      <c r="D13" s="15" t="s">
        <v>56</v>
      </c>
      <c r="E13" s="15" t="s">
        <v>21</v>
      </c>
      <c r="F13" s="39">
        <v>1.5</v>
      </c>
      <c r="G13" s="39">
        <v>0.05</v>
      </c>
      <c r="H13" s="48" t="s">
        <v>57</v>
      </c>
      <c r="I13" s="48" t="s">
        <v>58</v>
      </c>
      <c r="J13" s="48" t="s">
        <v>59</v>
      </c>
      <c r="K13" s="40">
        <v>3.6700000000000003E-2</v>
      </c>
      <c r="L13" s="41">
        <f t="shared" si="1"/>
        <v>3.9000000000000007E-2</v>
      </c>
      <c r="M13" s="42">
        <v>42000</v>
      </c>
      <c r="N13" s="43">
        <v>45292</v>
      </c>
      <c r="O13" s="43" t="s">
        <v>25</v>
      </c>
    </row>
    <row r="14" spans="1:15" ht="30" x14ac:dyDescent="0.25">
      <c r="A14" s="38" t="s">
        <v>17</v>
      </c>
      <c r="B14" s="15" t="s">
        <v>38</v>
      </c>
      <c r="C14" s="15" t="s">
        <v>19</v>
      </c>
      <c r="D14" s="15" t="s">
        <v>60</v>
      </c>
      <c r="E14" s="15" t="s">
        <v>21</v>
      </c>
      <c r="F14" s="39">
        <v>1.5</v>
      </c>
      <c r="G14" s="39">
        <v>0.05</v>
      </c>
      <c r="H14" s="48" t="s">
        <v>61</v>
      </c>
      <c r="I14" s="48" t="s">
        <v>62</v>
      </c>
      <c r="J14" s="48" t="s">
        <v>63</v>
      </c>
      <c r="K14" s="40">
        <v>3.6700000000000003E-2</v>
      </c>
      <c r="L14" s="41">
        <f t="shared" si="1"/>
        <v>3.9000000000000007E-2</v>
      </c>
      <c r="M14" s="42">
        <v>41418</v>
      </c>
      <c r="N14" s="43">
        <v>45292</v>
      </c>
      <c r="O14" s="43" t="s">
        <v>25</v>
      </c>
    </row>
    <row r="15" spans="1:15" ht="30" x14ac:dyDescent="0.25">
      <c r="A15" s="38" t="s">
        <v>17</v>
      </c>
      <c r="B15" s="15" t="s">
        <v>38</v>
      </c>
      <c r="C15" s="15" t="s">
        <v>19</v>
      </c>
      <c r="D15" s="15" t="s">
        <v>64</v>
      </c>
      <c r="E15" s="15" t="s">
        <v>21</v>
      </c>
      <c r="F15" s="39">
        <v>1.3</v>
      </c>
      <c r="G15" s="39">
        <v>7.0000000000000007E-2</v>
      </c>
      <c r="H15" s="38" t="s">
        <v>65</v>
      </c>
      <c r="I15" s="38" t="s">
        <v>66</v>
      </c>
      <c r="J15" s="38" t="s">
        <v>67</v>
      </c>
      <c r="K15" s="40">
        <v>1.35E-2</v>
      </c>
      <c r="L15" s="41">
        <f t="shared" si="1"/>
        <v>1.5800000000000002E-2</v>
      </c>
      <c r="M15" s="42">
        <v>48000</v>
      </c>
      <c r="N15" s="43">
        <v>45292</v>
      </c>
      <c r="O15" s="43" t="s">
        <v>25</v>
      </c>
    </row>
    <row r="16" spans="1:15" ht="30" x14ac:dyDescent="0.25">
      <c r="A16" s="38" t="s">
        <v>17</v>
      </c>
      <c r="B16" s="15" t="s">
        <v>38</v>
      </c>
      <c r="C16" s="15" t="s">
        <v>19</v>
      </c>
      <c r="D16" s="15" t="s">
        <v>68</v>
      </c>
      <c r="E16" s="15" t="s">
        <v>21</v>
      </c>
      <c r="F16" s="39">
        <v>1.3</v>
      </c>
      <c r="G16" s="39">
        <v>7.0000000000000007E-2</v>
      </c>
      <c r="H16" s="38" t="s">
        <v>69</v>
      </c>
      <c r="I16" s="38" t="s">
        <v>70</v>
      </c>
      <c r="J16" s="38" t="s">
        <v>71</v>
      </c>
      <c r="K16" s="40">
        <v>1.35E-2</v>
      </c>
      <c r="L16" s="41">
        <f t="shared" si="1"/>
        <v>1.5800000000000002E-2</v>
      </c>
      <c r="M16" s="42">
        <v>47736</v>
      </c>
      <c r="N16" s="43">
        <v>45292</v>
      </c>
      <c r="O16" s="43" t="s">
        <v>25</v>
      </c>
    </row>
    <row r="17" spans="1:15" ht="30" x14ac:dyDescent="0.25">
      <c r="A17" s="38" t="s">
        <v>17</v>
      </c>
      <c r="B17" s="15" t="s">
        <v>38</v>
      </c>
      <c r="C17" s="15" t="s">
        <v>19</v>
      </c>
      <c r="D17" s="15" t="s">
        <v>72</v>
      </c>
      <c r="E17" s="15" t="s">
        <v>21</v>
      </c>
      <c r="F17" s="39">
        <v>1.5</v>
      </c>
      <c r="G17" s="39">
        <v>0.09</v>
      </c>
      <c r="H17" s="38" t="s">
        <v>73</v>
      </c>
      <c r="I17" s="38" t="s">
        <v>74</v>
      </c>
      <c r="J17" s="38" t="s">
        <v>75</v>
      </c>
      <c r="K17" s="40">
        <v>3.1099999999999999E-2</v>
      </c>
      <c r="L17" s="41">
        <f t="shared" si="1"/>
        <v>3.3399999999999999E-2</v>
      </c>
      <c r="M17" s="42">
        <v>42000</v>
      </c>
      <c r="N17" s="43">
        <v>45292</v>
      </c>
      <c r="O17" s="43" t="s">
        <v>25</v>
      </c>
    </row>
    <row r="18" spans="1:15" ht="30" x14ac:dyDescent="0.25">
      <c r="A18" s="38" t="s">
        <v>17</v>
      </c>
      <c r="B18" s="15" t="s">
        <v>38</v>
      </c>
      <c r="C18" s="15" t="s">
        <v>19</v>
      </c>
      <c r="D18" s="15" t="s">
        <v>76</v>
      </c>
      <c r="E18" s="15" t="s">
        <v>21</v>
      </c>
      <c r="F18" s="39">
        <v>1.5</v>
      </c>
      <c r="G18" s="39">
        <v>0.09</v>
      </c>
      <c r="H18" s="38" t="s">
        <v>77</v>
      </c>
      <c r="I18" s="38" t="s">
        <v>78</v>
      </c>
      <c r="J18" s="38" t="s">
        <v>79</v>
      </c>
      <c r="K18" s="40">
        <v>3.1099999999999999E-2</v>
      </c>
      <c r="L18" s="41">
        <f t="shared" si="1"/>
        <v>3.3399999999999999E-2</v>
      </c>
      <c r="M18" s="42">
        <v>41418</v>
      </c>
      <c r="N18" s="43">
        <v>45292</v>
      </c>
      <c r="O18" s="43" t="s">
        <v>25</v>
      </c>
    </row>
    <row r="19" spans="1:15" ht="30" x14ac:dyDescent="0.25">
      <c r="A19" s="38" t="s">
        <v>17</v>
      </c>
      <c r="B19" s="15" t="s">
        <v>38</v>
      </c>
      <c r="C19" s="15" t="s">
        <v>19</v>
      </c>
      <c r="D19" s="15" t="s">
        <v>80</v>
      </c>
      <c r="E19" s="15" t="s">
        <v>21</v>
      </c>
      <c r="F19" s="39">
        <v>1</v>
      </c>
      <c r="G19" s="39">
        <v>0.04</v>
      </c>
      <c r="H19" s="38" t="s">
        <v>81</v>
      </c>
      <c r="I19" s="38" t="s">
        <v>82</v>
      </c>
      <c r="J19" s="38" t="s">
        <v>83</v>
      </c>
      <c r="K19" s="40">
        <v>2.12E-2</v>
      </c>
      <c r="L19" s="41">
        <f t="shared" si="1"/>
        <v>2.35E-2</v>
      </c>
      <c r="M19" s="42">
        <v>62010</v>
      </c>
      <c r="N19" s="43">
        <v>45292</v>
      </c>
      <c r="O19" s="43" t="s">
        <v>25</v>
      </c>
    </row>
    <row r="20" spans="1:15" ht="30" x14ac:dyDescent="0.25">
      <c r="A20" s="38" t="s">
        <v>17</v>
      </c>
      <c r="B20" s="15" t="s">
        <v>38</v>
      </c>
      <c r="C20" s="15" t="s">
        <v>19</v>
      </c>
      <c r="D20" s="15" t="s">
        <v>84</v>
      </c>
      <c r="E20" s="15" t="s">
        <v>21</v>
      </c>
      <c r="F20" s="39">
        <v>1</v>
      </c>
      <c r="G20" s="39">
        <v>0.04</v>
      </c>
      <c r="H20" s="38" t="s">
        <v>85</v>
      </c>
      <c r="I20" s="38" t="s">
        <v>86</v>
      </c>
      <c r="J20" s="38" t="s">
        <v>87</v>
      </c>
      <c r="K20" s="40">
        <v>2.12E-2</v>
      </c>
      <c r="L20" s="41">
        <f t="shared" si="1"/>
        <v>2.35E-2</v>
      </c>
      <c r="M20" s="42">
        <v>62000</v>
      </c>
      <c r="N20" s="43">
        <v>45292</v>
      </c>
      <c r="O20" s="43" t="s">
        <v>25</v>
      </c>
    </row>
    <row r="21" spans="1:15" ht="30" x14ac:dyDescent="0.25">
      <c r="A21" s="38" t="s">
        <v>17</v>
      </c>
      <c r="B21" s="15" t="s">
        <v>38</v>
      </c>
      <c r="C21" s="15" t="s">
        <v>19</v>
      </c>
      <c r="D21" s="15" t="s">
        <v>88</v>
      </c>
      <c r="E21" s="15" t="s">
        <v>21</v>
      </c>
      <c r="F21" s="39">
        <v>1.5</v>
      </c>
      <c r="G21" s="39">
        <v>7.0000000000000007E-2</v>
      </c>
      <c r="H21" s="38" t="s">
        <v>89</v>
      </c>
      <c r="I21" s="38" t="s">
        <v>90</v>
      </c>
      <c r="J21" s="38" t="s">
        <v>91</v>
      </c>
      <c r="K21" s="40">
        <v>3.2199999999999999E-2</v>
      </c>
      <c r="L21" s="41">
        <f t="shared" si="1"/>
        <v>3.4500000000000003E-2</v>
      </c>
      <c r="M21" s="42">
        <v>42000</v>
      </c>
      <c r="N21" s="43">
        <v>45292</v>
      </c>
      <c r="O21" s="43" t="s">
        <v>25</v>
      </c>
    </row>
    <row r="22" spans="1:15" ht="30" x14ac:dyDescent="0.25">
      <c r="A22" s="38" t="s">
        <v>17</v>
      </c>
      <c r="B22" s="15" t="s">
        <v>38</v>
      </c>
      <c r="C22" s="15" t="s">
        <v>19</v>
      </c>
      <c r="D22" s="15" t="s">
        <v>92</v>
      </c>
      <c r="E22" s="15" t="s">
        <v>21</v>
      </c>
      <c r="F22" s="39">
        <v>1.5</v>
      </c>
      <c r="G22" s="39">
        <v>7.0000000000000007E-2</v>
      </c>
      <c r="H22" s="38" t="s">
        <v>93</v>
      </c>
      <c r="I22" s="38" t="s">
        <v>94</v>
      </c>
      <c r="J22" s="38" t="s">
        <v>95</v>
      </c>
      <c r="K22" s="40">
        <v>3.2199999999999999E-2</v>
      </c>
      <c r="L22" s="41">
        <f t="shared" si="1"/>
        <v>3.4500000000000003E-2</v>
      </c>
      <c r="M22" s="42">
        <v>41418</v>
      </c>
      <c r="N22" s="43">
        <v>45292</v>
      </c>
      <c r="O22" s="43" t="s">
        <v>25</v>
      </c>
    </row>
    <row r="23" spans="1:15" ht="30" x14ac:dyDescent="0.25">
      <c r="A23" s="38" t="s">
        <v>17</v>
      </c>
      <c r="B23" s="15" t="s">
        <v>38</v>
      </c>
      <c r="C23" s="15" t="s">
        <v>19</v>
      </c>
      <c r="D23" s="15" t="s">
        <v>96</v>
      </c>
      <c r="E23" s="15" t="s">
        <v>21</v>
      </c>
      <c r="F23" s="39">
        <v>1.2</v>
      </c>
      <c r="G23" s="39">
        <v>0.08</v>
      </c>
      <c r="H23" s="38" t="s">
        <v>97</v>
      </c>
      <c r="I23" s="38" t="s">
        <v>98</v>
      </c>
      <c r="J23" s="38" t="s">
        <v>99</v>
      </c>
      <c r="K23" s="40">
        <v>2.7699999999999999E-2</v>
      </c>
      <c r="L23" s="41">
        <f t="shared" si="1"/>
        <v>0.03</v>
      </c>
      <c r="M23" s="42">
        <v>52000</v>
      </c>
      <c r="N23" s="43">
        <v>45292</v>
      </c>
      <c r="O23" s="43" t="s">
        <v>25</v>
      </c>
    </row>
    <row r="24" spans="1:15" ht="30" x14ac:dyDescent="0.25">
      <c r="A24" s="38" t="s">
        <v>17</v>
      </c>
      <c r="B24" s="15" t="s">
        <v>38</v>
      </c>
      <c r="C24" s="15" t="s">
        <v>19</v>
      </c>
      <c r="D24" s="50" t="s">
        <v>100</v>
      </c>
      <c r="E24" s="15" t="s">
        <v>21</v>
      </c>
      <c r="F24" s="51">
        <v>1.2</v>
      </c>
      <c r="G24" s="39">
        <v>7.0000000000000007E-2</v>
      </c>
      <c r="H24" s="38" t="s">
        <v>101</v>
      </c>
      <c r="I24" s="38" t="s">
        <v>102</v>
      </c>
      <c r="J24" s="38" t="s">
        <v>103</v>
      </c>
      <c r="K24" s="40">
        <v>2.7799999999999998E-2</v>
      </c>
      <c r="L24" s="41">
        <f t="shared" si="1"/>
        <v>3.0099999999999998E-2</v>
      </c>
      <c r="M24" s="42">
        <v>51714</v>
      </c>
      <c r="N24" s="43">
        <v>45292</v>
      </c>
      <c r="O24" s="43" t="s">
        <v>25</v>
      </c>
    </row>
    <row r="25" spans="1:15" ht="30" x14ac:dyDescent="0.25">
      <c r="A25" s="38" t="s">
        <v>17</v>
      </c>
      <c r="B25" s="15" t="s">
        <v>38</v>
      </c>
      <c r="C25" s="15" t="s">
        <v>19</v>
      </c>
      <c r="D25" s="15" t="s">
        <v>104</v>
      </c>
      <c r="E25" s="15" t="s">
        <v>21</v>
      </c>
      <c r="F25" s="39">
        <v>1</v>
      </c>
      <c r="G25" s="39">
        <v>0.09</v>
      </c>
      <c r="H25" s="38" t="s">
        <v>105</v>
      </c>
      <c r="I25" s="38" t="s">
        <v>106</v>
      </c>
      <c r="J25" s="38" t="s">
        <v>107</v>
      </c>
      <c r="K25" s="40">
        <v>2.5999999999999999E-2</v>
      </c>
      <c r="L25" s="41">
        <f t="shared" si="1"/>
        <v>2.8299999999999999E-2</v>
      </c>
      <c r="M25" s="42">
        <v>62000</v>
      </c>
      <c r="N25" s="43">
        <v>45292</v>
      </c>
      <c r="O25" s="43" t="s">
        <v>25</v>
      </c>
    </row>
    <row r="26" spans="1:15" ht="30" x14ac:dyDescent="0.25">
      <c r="A26" s="38" t="s">
        <v>17</v>
      </c>
      <c r="B26" s="15" t="s">
        <v>38</v>
      </c>
      <c r="C26" s="15" t="s">
        <v>19</v>
      </c>
      <c r="D26" s="15" t="s">
        <v>108</v>
      </c>
      <c r="E26" s="15" t="s">
        <v>21</v>
      </c>
      <c r="F26" s="39">
        <v>1</v>
      </c>
      <c r="G26" s="39">
        <v>0.09</v>
      </c>
      <c r="H26" s="38" t="s">
        <v>109</v>
      </c>
      <c r="I26" s="38" t="s">
        <v>110</v>
      </c>
      <c r="J26" s="38" t="s">
        <v>111</v>
      </c>
      <c r="K26" s="40">
        <v>2.6100000000000002E-2</v>
      </c>
      <c r="L26" s="41">
        <f t="shared" si="1"/>
        <v>2.8400000000000002E-2</v>
      </c>
      <c r="M26" s="42">
        <v>62010</v>
      </c>
      <c r="N26" s="43">
        <v>45292</v>
      </c>
      <c r="O26" s="43" t="s">
        <v>25</v>
      </c>
    </row>
    <row r="27" spans="1:15" ht="30" x14ac:dyDescent="0.25">
      <c r="A27" s="38" t="s">
        <v>17</v>
      </c>
      <c r="B27" s="15" t="s">
        <v>38</v>
      </c>
      <c r="C27" s="15" t="s">
        <v>19</v>
      </c>
      <c r="D27" s="15" t="s">
        <v>112</v>
      </c>
      <c r="E27" s="15" t="s">
        <v>21</v>
      </c>
      <c r="F27" s="39">
        <v>1.5</v>
      </c>
      <c r="G27" s="39">
        <v>7.0000000000000007E-2</v>
      </c>
      <c r="H27" s="38" t="s">
        <v>113</v>
      </c>
      <c r="I27" s="38" t="s">
        <v>114</v>
      </c>
      <c r="J27" s="38" t="s">
        <v>115</v>
      </c>
      <c r="K27" s="41">
        <v>3.6700000000000003E-2</v>
      </c>
      <c r="L27" s="41">
        <f t="shared" si="1"/>
        <v>3.9000000000000007E-2</v>
      </c>
      <c r="M27" s="42">
        <v>41418</v>
      </c>
      <c r="N27" s="43">
        <v>45292</v>
      </c>
      <c r="O27" s="43" t="s">
        <v>25</v>
      </c>
    </row>
    <row r="28" spans="1:15" ht="60" x14ac:dyDescent="0.25">
      <c r="A28" s="38" t="s">
        <v>17</v>
      </c>
      <c r="B28" s="15" t="s">
        <v>38</v>
      </c>
      <c r="C28" s="15" t="s">
        <v>116</v>
      </c>
      <c r="D28" s="44" t="s">
        <v>117</v>
      </c>
      <c r="E28" s="50" t="s">
        <v>21</v>
      </c>
      <c r="F28" s="39">
        <v>1.6</v>
      </c>
      <c r="G28" s="39">
        <v>0.08</v>
      </c>
      <c r="H28" s="52">
        <v>24359032324</v>
      </c>
      <c r="I28" s="44" t="s">
        <v>118</v>
      </c>
      <c r="J28" s="44" t="s">
        <v>119</v>
      </c>
      <c r="K28" s="41">
        <v>8.9999999999999993E-3</v>
      </c>
      <c r="L28" s="41">
        <f>K28+0.0023</f>
        <v>1.1299999999999999E-2</v>
      </c>
      <c r="M28" s="42">
        <v>38750</v>
      </c>
      <c r="N28" s="43">
        <v>45292</v>
      </c>
      <c r="O28" s="43" t="s">
        <v>25</v>
      </c>
    </row>
    <row r="29" spans="1:15" ht="60" x14ac:dyDescent="0.25">
      <c r="A29" s="15" t="s">
        <v>17</v>
      </c>
      <c r="B29" s="15" t="s">
        <v>38</v>
      </c>
      <c r="C29" s="15" t="s">
        <v>116</v>
      </c>
      <c r="D29" s="44" t="s">
        <v>120</v>
      </c>
      <c r="E29" s="50" t="s">
        <v>21</v>
      </c>
      <c r="F29" s="39">
        <v>1.6</v>
      </c>
      <c r="G29" s="39">
        <v>0.08</v>
      </c>
      <c r="H29" s="52">
        <v>24359032224</v>
      </c>
      <c r="I29" s="44" t="s">
        <v>121</v>
      </c>
      <c r="J29" s="44" t="s">
        <v>122</v>
      </c>
      <c r="K29" s="41">
        <v>8.9999999999999993E-3</v>
      </c>
      <c r="L29" s="41">
        <f>K29+0.0023</f>
        <v>1.1299999999999999E-2</v>
      </c>
      <c r="M29" s="42">
        <v>38750</v>
      </c>
      <c r="N29" s="43">
        <v>45292</v>
      </c>
      <c r="O29" s="43" t="s">
        <v>25</v>
      </c>
    </row>
    <row r="30" spans="1:15" ht="60" x14ac:dyDescent="0.25">
      <c r="A30" s="15" t="s">
        <v>17</v>
      </c>
      <c r="B30" s="15" t="s">
        <v>18</v>
      </c>
      <c r="C30" s="15" t="s">
        <v>116</v>
      </c>
      <c r="D30" s="44" t="s">
        <v>123</v>
      </c>
      <c r="E30" s="45" t="s">
        <v>21</v>
      </c>
      <c r="F30" s="46">
        <v>4.9400000000000004</v>
      </c>
      <c r="G30" s="46">
        <v>0.19</v>
      </c>
      <c r="H30" s="45" t="s">
        <v>124</v>
      </c>
      <c r="I30" s="45" t="s">
        <v>125</v>
      </c>
      <c r="J30" s="45" t="s">
        <v>126</v>
      </c>
      <c r="K30" s="47">
        <v>0.10929999999999999</v>
      </c>
      <c r="L30" s="41">
        <f t="shared" ref="L30:L48" si="2">K30+0.002</f>
        <v>0.1113</v>
      </c>
      <c r="M30" s="42">
        <v>13200</v>
      </c>
      <c r="N30" s="43">
        <v>45292</v>
      </c>
      <c r="O30" s="43" t="s">
        <v>25</v>
      </c>
    </row>
    <row r="31" spans="1:15" ht="60" x14ac:dyDescent="0.25">
      <c r="A31" s="44" t="s">
        <v>17</v>
      </c>
      <c r="B31" s="15" t="s">
        <v>18</v>
      </c>
      <c r="C31" s="15" t="s">
        <v>116</v>
      </c>
      <c r="D31" s="44" t="s">
        <v>127</v>
      </c>
      <c r="E31" s="45" t="s">
        <v>21</v>
      </c>
      <c r="F31" s="46">
        <v>4.9400000000000004</v>
      </c>
      <c r="G31" s="46">
        <v>0.19</v>
      </c>
      <c r="H31" s="45">
        <v>24359080113</v>
      </c>
      <c r="I31" s="45" t="s">
        <v>125</v>
      </c>
      <c r="J31" s="45" t="s">
        <v>128</v>
      </c>
      <c r="K31" s="47">
        <v>0.10929999999999999</v>
      </c>
      <c r="L31" s="41">
        <f t="shared" si="2"/>
        <v>0.1113</v>
      </c>
      <c r="M31" s="42">
        <v>13200</v>
      </c>
      <c r="N31" s="43">
        <v>45292</v>
      </c>
      <c r="O31" s="43" t="s">
        <v>25</v>
      </c>
    </row>
    <row r="32" spans="1:15" ht="60" x14ac:dyDescent="0.25">
      <c r="A32" s="15" t="s">
        <v>17</v>
      </c>
      <c r="B32" s="15" t="s">
        <v>18</v>
      </c>
      <c r="C32" s="15" t="s">
        <v>116</v>
      </c>
      <c r="D32" s="44" t="s">
        <v>129</v>
      </c>
      <c r="E32" s="45" t="s">
        <v>21</v>
      </c>
      <c r="F32" s="46">
        <v>4.93</v>
      </c>
      <c r="G32" s="46">
        <v>0.19</v>
      </c>
      <c r="H32" s="45">
        <v>24359080212</v>
      </c>
      <c r="I32" s="45" t="s">
        <v>130</v>
      </c>
      <c r="J32" s="45" t="s">
        <v>126</v>
      </c>
      <c r="K32" s="47">
        <v>0.10929999999999999</v>
      </c>
      <c r="L32" s="41">
        <f t="shared" si="2"/>
        <v>0.1113</v>
      </c>
      <c r="M32" s="42">
        <v>13200</v>
      </c>
      <c r="N32" s="43">
        <v>45292</v>
      </c>
      <c r="O32" s="43" t="s">
        <v>25</v>
      </c>
    </row>
    <row r="33" spans="1:15" ht="60" x14ac:dyDescent="0.25">
      <c r="A33" s="44" t="s">
        <v>17</v>
      </c>
      <c r="B33" s="15" t="s">
        <v>18</v>
      </c>
      <c r="C33" s="15" t="s">
        <v>116</v>
      </c>
      <c r="D33" s="44" t="s">
        <v>131</v>
      </c>
      <c r="E33" s="45" t="s">
        <v>21</v>
      </c>
      <c r="F33" s="46">
        <v>4.93</v>
      </c>
      <c r="G33" s="46">
        <v>0.19</v>
      </c>
      <c r="H33" s="45">
        <v>24359080213</v>
      </c>
      <c r="I33" s="45" t="s">
        <v>130</v>
      </c>
      <c r="J33" s="45" t="s">
        <v>132</v>
      </c>
      <c r="K33" s="47">
        <v>0.10929999999999999</v>
      </c>
      <c r="L33" s="41">
        <f t="shared" si="2"/>
        <v>0.1113</v>
      </c>
      <c r="M33" s="42">
        <v>13200</v>
      </c>
      <c r="N33" s="43">
        <v>45292</v>
      </c>
      <c r="O33" s="43" t="s">
        <v>25</v>
      </c>
    </row>
    <row r="34" spans="1:15" ht="60" x14ac:dyDescent="0.25">
      <c r="A34" s="15" t="s">
        <v>17</v>
      </c>
      <c r="B34" s="15" t="s">
        <v>18</v>
      </c>
      <c r="C34" s="15" t="s">
        <v>116</v>
      </c>
      <c r="D34" s="44" t="s">
        <v>133</v>
      </c>
      <c r="E34" s="45" t="s">
        <v>21</v>
      </c>
      <c r="F34" s="46">
        <v>4.93</v>
      </c>
      <c r="G34" s="46">
        <v>0.19</v>
      </c>
      <c r="H34" s="45" t="s">
        <v>134</v>
      </c>
      <c r="I34" s="45" t="s">
        <v>135</v>
      </c>
      <c r="J34" s="45" t="s">
        <v>126</v>
      </c>
      <c r="K34" s="47">
        <v>0.10929999999999999</v>
      </c>
      <c r="L34" s="41">
        <f t="shared" si="2"/>
        <v>0.1113</v>
      </c>
      <c r="M34" s="42">
        <v>13200</v>
      </c>
      <c r="N34" s="43">
        <v>45292</v>
      </c>
      <c r="O34" s="43" t="s">
        <v>25</v>
      </c>
    </row>
    <row r="35" spans="1:15" ht="60" x14ac:dyDescent="0.25">
      <c r="A35" s="44" t="s">
        <v>17</v>
      </c>
      <c r="B35" s="15" t="s">
        <v>18</v>
      </c>
      <c r="C35" s="15" t="s">
        <v>116</v>
      </c>
      <c r="D35" s="44" t="s">
        <v>136</v>
      </c>
      <c r="E35" s="45" t="s">
        <v>21</v>
      </c>
      <c r="F35" s="46">
        <v>4.93</v>
      </c>
      <c r="G35" s="46">
        <v>0.19</v>
      </c>
      <c r="H35" s="45">
        <v>24359080313</v>
      </c>
      <c r="I35" s="45" t="s">
        <v>135</v>
      </c>
      <c r="J35" s="45" t="s">
        <v>137</v>
      </c>
      <c r="K35" s="47">
        <v>0.10929999999999999</v>
      </c>
      <c r="L35" s="41">
        <f t="shared" si="2"/>
        <v>0.1113</v>
      </c>
      <c r="M35" s="42">
        <v>13200</v>
      </c>
      <c r="N35" s="43">
        <v>45292</v>
      </c>
      <c r="O35" s="43" t="s">
        <v>25</v>
      </c>
    </row>
    <row r="36" spans="1:15" ht="60" x14ac:dyDescent="0.25">
      <c r="A36" s="15" t="s">
        <v>17</v>
      </c>
      <c r="B36" s="15" t="s">
        <v>18</v>
      </c>
      <c r="C36" s="15" t="s">
        <v>116</v>
      </c>
      <c r="D36" s="44" t="s">
        <v>138</v>
      </c>
      <c r="E36" s="45" t="s">
        <v>21</v>
      </c>
      <c r="F36" s="46">
        <v>4.91</v>
      </c>
      <c r="G36" s="46">
        <v>0.19</v>
      </c>
      <c r="H36" s="45">
        <v>24359080412</v>
      </c>
      <c r="I36" s="45" t="s">
        <v>139</v>
      </c>
      <c r="J36" s="45" t="s">
        <v>126</v>
      </c>
      <c r="K36" s="47">
        <v>0.10929999999999999</v>
      </c>
      <c r="L36" s="41">
        <f t="shared" si="2"/>
        <v>0.1113</v>
      </c>
      <c r="M36" s="42">
        <v>13200</v>
      </c>
      <c r="N36" s="43">
        <v>45292</v>
      </c>
      <c r="O36" s="43" t="s">
        <v>25</v>
      </c>
    </row>
    <row r="37" spans="1:15" ht="60" x14ac:dyDescent="0.25">
      <c r="A37" s="44" t="s">
        <v>17</v>
      </c>
      <c r="B37" s="15" t="s">
        <v>18</v>
      </c>
      <c r="C37" s="15" t="s">
        <v>116</v>
      </c>
      <c r="D37" s="44" t="s">
        <v>140</v>
      </c>
      <c r="E37" s="45" t="s">
        <v>21</v>
      </c>
      <c r="F37" s="46">
        <v>4.91</v>
      </c>
      <c r="G37" s="46">
        <v>0.19</v>
      </c>
      <c r="H37" s="45">
        <v>24359080413</v>
      </c>
      <c r="I37" s="45" t="s">
        <v>139</v>
      </c>
      <c r="J37" s="45" t="s">
        <v>141</v>
      </c>
      <c r="K37" s="47">
        <v>0.10929999999999999</v>
      </c>
      <c r="L37" s="41">
        <f t="shared" si="2"/>
        <v>0.1113</v>
      </c>
      <c r="M37" s="42">
        <v>13200</v>
      </c>
      <c r="N37" s="43">
        <v>45292</v>
      </c>
      <c r="O37" s="43" t="s">
        <v>25</v>
      </c>
    </row>
    <row r="38" spans="1:15" ht="60" x14ac:dyDescent="0.25">
      <c r="A38" s="15" t="s">
        <v>17</v>
      </c>
      <c r="B38" s="15" t="s">
        <v>18</v>
      </c>
      <c r="C38" s="15" t="s">
        <v>116</v>
      </c>
      <c r="D38" s="15" t="s">
        <v>142</v>
      </c>
      <c r="E38" s="15" t="s">
        <v>21</v>
      </c>
      <c r="F38" s="39">
        <v>4.8499999999999996</v>
      </c>
      <c r="G38" s="39">
        <v>0.14000000000000001</v>
      </c>
      <c r="H38" s="38" t="s">
        <v>143</v>
      </c>
      <c r="I38" s="38" t="s">
        <v>144</v>
      </c>
      <c r="J38" s="38" t="s">
        <v>126</v>
      </c>
      <c r="K38" s="40">
        <v>7.9899999999999999E-2</v>
      </c>
      <c r="L38" s="41">
        <f t="shared" si="2"/>
        <v>8.1900000000000001E-2</v>
      </c>
      <c r="M38" s="42">
        <v>13600</v>
      </c>
      <c r="N38" s="43">
        <v>45292</v>
      </c>
      <c r="O38" s="43" t="s">
        <v>25</v>
      </c>
    </row>
    <row r="39" spans="1:15" ht="60" x14ac:dyDescent="0.25">
      <c r="A39" s="15" t="s">
        <v>17</v>
      </c>
      <c r="B39" s="15" t="s">
        <v>18</v>
      </c>
      <c r="C39" s="15" t="s">
        <v>116</v>
      </c>
      <c r="D39" s="15" t="s">
        <v>145</v>
      </c>
      <c r="E39" s="15" t="s">
        <v>21</v>
      </c>
      <c r="F39" s="39">
        <v>4.8499999999999996</v>
      </c>
      <c r="G39" s="39">
        <v>0.14000000000000001</v>
      </c>
      <c r="H39" s="38" t="s">
        <v>146</v>
      </c>
      <c r="I39" s="38" t="s">
        <v>144</v>
      </c>
      <c r="J39" s="38" t="s">
        <v>147</v>
      </c>
      <c r="K39" s="40">
        <v>7.9899999999999999E-2</v>
      </c>
      <c r="L39" s="41">
        <f t="shared" si="2"/>
        <v>8.1900000000000001E-2</v>
      </c>
      <c r="M39" s="42">
        <v>13600</v>
      </c>
      <c r="N39" s="43">
        <v>45292</v>
      </c>
      <c r="O39" s="43" t="s">
        <v>25</v>
      </c>
    </row>
    <row r="40" spans="1:15" ht="60" x14ac:dyDescent="0.25">
      <c r="A40" s="15" t="s">
        <v>17</v>
      </c>
      <c r="B40" s="15" t="s">
        <v>18</v>
      </c>
      <c r="C40" s="15" t="s">
        <v>116</v>
      </c>
      <c r="D40" s="15" t="s">
        <v>148</v>
      </c>
      <c r="E40" s="15" t="s">
        <v>21</v>
      </c>
      <c r="F40" s="39">
        <v>4.8499999999999996</v>
      </c>
      <c r="G40" s="39">
        <v>0.14000000000000001</v>
      </c>
      <c r="H40" s="38" t="s">
        <v>149</v>
      </c>
      <c r="I40" s="38" t="s">
        <v>150</v>
      </c>
      <c r="J40" s="38" t="s">
        <v>126</v>
      </c>
      <c r="K40" s="40">
        <v>7.9899999999999999E-2</v>
      </c>
      <c r="L40" s="41">
        <f t="shared" si="2"/>
        <v>8.1900000000000001E-2</v>
      </c>
      <c r="M40" s="42">
        <v>13600</v>
      </c>
      <c r="N40" s="43">
        <v>45292</v>
      </c>
      <c r="O40" s="43" t="s">
        <v>25</v>
      </c>
    </row>
    <row r="41" spans="1:15" ht="60" x14ac:dyDescent="0.25">
      <c r="A41" s="15" t="s">
        <v>17</v>
      </c>
      <c r="B41" s="15" t="s">
        <v>18</v>
      </c>
      <c r="C41" s="15" t="s">
        <v>116</v>
      </c>
      <c r="D41" s="15" t="s">
        <v>151</v>
      </c>
      <c r="E41" s="15" t="s">
        <v>21</v>
      </c>
      <c r="F41" s="39">
        <v>4.8499999999999996</v>
      </c>
      <c r="G41" s="39">
        <v>0.14000000000000001</v>
      </c>
      <c r="H41" s="38" t="s">
        <v>152</v>
      </c>
      <c r="I41" s="38" t="s">
        <v>150</v>
      </c>
      <c r="J41" s="38" t="s">
        <v>153</v>
      </c>
      <c r="K41" s="40">
        <v>7.9899999999999999E-2</v>
      </c>
      <c r="L41" s="41">
        <f t="shared" si="2"/>
        <v>8.1900000000000001E-2</v>
      </c>
      <c r="M41" s="42">
        <v>13600</v>
      </c>
      <c r="N41" s="43">
        <v>45292</v>
      </c>
      <c r="O41" s="43" t="s">
        <v>25</v>
      </c>
    </row>
    <row r="42" spans="1:15" ht="67.5" customHeight="1" x14ac:dyDescent="0.25">
      <c r="A42" s="15" t="s">
        <v>17</v>
      </c>
      <c r="B42" s="15" t="s">
        <v>18</v>
      </c>
      <c r="C42" s="15" t="s">
        <v>116</v>
      </c>
      <c r="D42" s="15" t="s">
        <v>154</v>
      </c>
      <c r="E42" s="15" t="s">
        <v>21</v>
      </c>
      <c r="F42" s="39">
        <v>4.8499999999999996</v>
      </c>
      <c r="G42" s="39">
        <v>0.14000000000000001</v>
      </c>
      <c r="H42" s="38" t="s">
        <v>155</v>
      </c>
      <c r="I42" s="38" t="s">
        <v>156</v>
      </c>
      <c r="J42" s="38" t="s">
        <v>126</v>
      </c>
      <c r="K42" s="40">
        <v>7.9899999999999999E-2</v>
      </c>
      <c r="L42" s="41">
        <f t="shared" si="2"/>
        <v>8.1900000000000001E-2</v>
      </c>
      <c r="M42" s="42">
        <v>13600</v>
      </c>
      <c r="N42" s="43">
        <v>45292</v>
      </c>
      <c r="O42" s="43" t="s">
        <v>25</v>
      </c>
    </row>
    <row r="43" spans="1:15" ht="60" x14ac:dyDescent="0.25">
      <c r="A43" s="15" t="s">
        <v>17</v>
      </c>
      <c r="B43" s="15" t="s">
        <v>18</v>
      </c>
      <c r="C43" s="15" t="s">
        <v>116</v>
      </c>
      <c r="D43" s="15" t="s">
        <v>157</v>
      </c>
      <c r="E43" s="15" t="s">
        <v>21</v>
      </c>
      <c r="F43" s="39">
        <v>4.8499999999999996</v>
      </c>
      <c r="G43" s="39">
        <v>0.14000000000000001</v>
      </c>
      <c r="H43" s="38" t="s">
        <v>158</v>
      </c>
      <c r="I43" s="38" t="s">
        <v>156</v>
      </c>
      <c r="J43" s="38" t="s">
        <v>159</v>
      </c>
      <c r="K43" s="40">
        <v>7.9899999999999999E-2</v>
      </c>
      <c r="L43" s="41">
        <f t="shared" si="2"/>
        <v>8.1900000000000001E-2</v>
      </c>
      <c r="M43" s="42">
        <v>13600</v>
      </c>
      <c r="N43" s="43">
        <v>45292</v>
      </c>
      <c r="O43" s="43" t="s">
        <v>25</v>
      </c>
    </row>
    <row r="44" spans="1:15" s="25" customFormat="1" ht="45" x14ac:dyDescent="0.25">
      <c r="A44" s="15" t="s">
        <v>17</v>
      </c>
      <c r="B44" s="15" t="s">
        <v>38</v>
      </c>
      <c r="C44" s="15" t="s">
        <v>160</v>
      </c>
      <c r="D44" s="15" t="s">
        <v>161</v>
      </c>
      <c r="E44" s="15" t="s">
        <v>21</v>
      </c>
      <c r="F44" s="39">
        <v>1.47</v>
      </c>
      <c r="G44" s="39">
        <v>7.0000000000000007E-2</v>
      </c>
      <c r="H44" s="38" t="s">
        <v>162</v>
      </c>
      <c r="I44" s="38" t="s">
        <v>163</v>
      </c>
      <c r="J44" s="38" t="s">
        <v>164</v>
      </c>
      <c r="K44" s="40">
        <v>3.2500000000000001E-2</v>
      </c>
      <c r="L44" s="41">
        <f t="shared" si="2"/>
        <v>3.4500000000000003E-2</v>
      </c>
      <c r="M44" s="42">
        <v>42284</v>
      </c>
      <c r="N44" s="43">
        <v>45292</v>
      </c>
      <c r="O44" s="43" t="s">
        <v>25</v>
      </c>
    </row>
    <row r="45" spans="1:15" ht="45" x14ac:dyDescent="0.25">
      <c r="A45" s="15" t="s">
        <v>17</v>
      </c>
      <c r="B45" s="15" t="s">
        <v>38</v>
      </c>
      <c r="C45" s="15" t="s">
        <v>160</v>
      </c>
      <c r="D45" s="15" t="s">
        <v>165</v>
      </c>
      <c r="E45" s="15" t="s">
        <v>21</v>
      </c>
      <c r="F45" s="39">
        <v>1.46</v>
      </c>
      <c r="G45" s="39">
        <v>7.0000000000000007E-2</v>
      </c>
      <c r="H45" s="38" t="s">
        <v>166</v>
      </c>
      <c r="I45" s="38" t="s">
        <v>167</v>
      </c>
      <c r="J45" s="38" t="s">
        <v>168</v>
      </c>
      <c r="K45" s="40">
        <v>3.3300000000000003E-2</v>
      </c>
      <c r="L45" s="41">
        <f t="shared" si="2"/>
        <v>3.5300000000000005E-2</v>
      </c>
      <c r="M45" s="42">
        <v>42625</v>
      </c>
      <c r="N45" s="43">
        <v>45292</v>
      </c>
      <c r="O45" s="43" t="s">
        <v>25</v>
      </c>
    </row>
    <row r="46" spans="1:15" ht="45" x14ac:dyDescent="0.25">
      <c r="A46" s="15" t="s">
        <v>17</v>
      </c>
      <c r="B46" s="15" t="s">
        <v>38</v>
      </c>
      <c r="C46" s="15" t="s">
        <v>160</v>
      </c>
      <c r="D46" s="15" t="s">
        <v>169</v>
      </c>
      <c r="E46" s="15" t="s">
        <v>21</v>
      </c>
      <c r="F46" s="39">
        <v>1.41</v>
      </c>
      <c r="G46" s="39">
        <v>7.0000000000000007E-2</v>
      </c>
      <c r="H46" s="38">
        <v>57858000450</v>
      </c>
      <c r="I46" s="38" t="s">
        <v>170</v>
      </c>
      <c r="J46" s="38" t="s">
        <v>171</v>
      </c>
      <c r="K46" s="40">
        <v>3.2500000000000001E-2</v>
      </c>
      <c r="L46" s="41">
        <f t="shared" si="2"/>
        <v>3.4500000000000003E-2</v>
      </c>
      <c r="M46" s="53">
        <v>43989</v>
      </c>
      <c r="N46" s="43">
        <v>45292</v>
      </c>
      <c r="O46" s="43" t="s">
        <v>172</v>
      </c>
    </row>
    <row r="47" spans="1:15" ht="45" x14ac:dyDescent="0.25">
      <c r="A47" s="15" t="s">
        <v>17</v>
      </c>
      <c r="B47" s="15" t="s">
        <v>38</v>
      </c>
      <c r="C47" s="15" t="s">
        <v>160</v>
      </c>
      <c r="D47" s="15" t="s">
        <v>173</v>
      </c>
      <c r="E47" s="15" t="s">
        <v>21</v>
      </c>
      <c r="F47" s="39">
        <v>1.52</v>
      </c>
      <c r="G47" s="39">
        <v>0.05</v>
      </c>
      <c r="H47" s="38" t="s">
        <v>174</v>
      </c>
      <c r="I47" s="38" t="s">
        <v>175</v>
      </c>
      <c r="J47" s="38" t="s">
        <v>176</v>
      </c>
      <c r="K47" s="40">
        <v>3.2500000000000001E-2</v>
      </c>
      <c r="L47" s="41">
        <f t="shared" si="2"/>
        <v>3.4500000000000003E-2</v>
      </c>
      <c r="M47" s="53">
        <v>40920</v>
      </c>
      <c r="N47" s="43">
        <v>45292</v>
      </c>
      <c r="O47" s="43" t="s">
        <v>25</v>
      </c>
    </row>
    <row r="48" spans="1:15" ht="45" x14ac:dyDescent="0.25">
      <c r="A48" s="15" t="s">
        <v>17</v>
      </c>
      <c r="B48" s="15" t="s">
        <v>38</v>
      </c>
      <c r="C48" s="15" t="s">
        <v>160</v>
      </c>
      <c r="D48" s="15" t="s">
        <v>177</v>
      </c>
      <c r="E48" s="15" t="s">
        <v>21</v>
      </c>
      <c r="F48" s="39">
        <v>1.46</v>
      </c>
      <c r="G48" s="39">
        <v>0.05</v>
      </c>
      <c r="H48" s="38">
        <v>57858000444</v>
      </c>
      <c r="I48" s="38" t="s">
        <v>178</v>
      </c>
      <c r="J48" s="38" t="s">
        <v>179</v>
      </c>
      <c r="K48" s="40">
        <v>3.2500000000000001E-2</v>
      </c>
      <c r="L48" s="41">
        <f t="shared" si="2"/>
        <v>3.4500000000000003E-2</v>
      </c>
      <c r="M48" s="53">
        <v>42625</v>
      </c>
      <c r="N48" s="43">
        <v>45292</v>
      </c>
      <c r="O48" s="43" t="s">
        <v>25</v>
      </c>
    </row>
    <row r="49" spans="1:16" ht="45" x14ac:dyDescent="0.25">
      <c r="A49" s="38" t="s">
        <v>17</v>
      </c>
      <c r="B49" s="15" t="s">
        <v>38</v>
      </c>
      <c r="C49" s="15" t="s">
        <v>180</v>
      </c>
      <c r="D49" s="15" t="s">
        <v>181</v>
      </c>
      <c r="E49" s="15" t="s">
        <v>21</v>
      </c>
      <c r="F49" s="39">
        <v>1</v>
      </c>
      <c r="G49" s="39">
        <v>0.04</v>
      </c>
      <c r="H49" s="54" t="s">
        <v>182</v>
      </c>
      <c r="I49" s="38" t="s">
        <v>183</v>
      </c>
      <c r="J49" s="55">
        <v>811112030539</v>
      </c>
      <c r="K49" s="40">
        <v>2.63E-2</v>
      </c>
      <c r="L49" s="41">
        <f>K49+0.0023</f>
        <v>2.86E-2</v>
      </c>
      <c r="M49" s="53">
        <v>62000</v>
      </c>
      <c r="N49" s="43">
        <v>45292</v>
      </c>
      <c r="O49" s="43" t="s">
        <v>25</v>
      </c>
      <c r="P49" s="34"/>
    </row>
    <row r="50" spans="1:16" ht="45" x14ac:dyDescent="0.25">
      <c r="A50" s="38" t="s">
        <v>17</v>
      </c>
      <c r="B50" s="15" t="s">
        <v>38</v>
      </c>
      <c r="C50" s="15" t="s">
        <v>180</v>
      </c>
      <c r="D50" s="15" t="s">
        <v>184</v>
      </c>
      <c r="E50" s="15" t="s">
        <v>21</v>
      </c>
      <c r="F50" s="39">
        <v>1.5</v>
      </c>
      <c r="G50" s="39">
        <v>0.05</v>
      </c>
      <c r="H50" s="54" t="s">
        <v>185</v>
      </c>
      <c r="I50" s="38" t="s">
        <v>186</v>
      </c>
      <c r="J50" s="55">
        <v>851823006201</v>
      </c>
      <c r="K50" s="40">
        <v>3.4799999999999998E-2</v>
      </c>
      <c r="L50" s="41">
        <f t="shared" ref="L50:L55" si="3">K50+0.0023</f>
        <v>3.7099999999999994E-2</v>
      </c>
      <c r="M50" s="53">
        <v>41500</v>
      </c>
      <c r="N50" s="43">
        <v>45292</v>
      </c>
      <c r="O50" s="43" t="s">
        <v>25</v>
      </c>
    </row>
    <row r="51" spans="1:16" ht="45" x14ac:dyDescent="0.25">
      <c r="A51" s="38" t="s">
        <v>17</v>
      </c>
      <c r="B51" s="15" t="s">
        <v>38</v>
      </c>
      <c r="C51" s="15" t="s">
        <v>180</v>
      </c>
      <c r="D51" s="44" t="s">
        <v>187</v>
      </c>
      <c r="E51" s="15" t="s">
        <v>21</v>
      </c>
      <c r="F51" s="46">
        <v>1.5</v>
      </c>
      <c r="G51" s="46">
        <f>13/250</f>
        <v>5.1999999999999998E-2</v>
      </c>
      <c r="H51" s="45" t="s">
        <v>188</v>
      </c>
      <c r="I51" s="45" t="s">
        <v>189</v>
      </c>
      <c r="J51" s="45" t="s">
        <v>190</v>
      </c>
      <c r="K51" s="47">
        <v>3.4799999999999998E-2</v>
      </c>
      <c r="L51" s="41">
        <f t="shared" si="3"/>
        <v>3.7099999999999994E-2</v>
      </c>
      <c r="M51" s="53">
        <v>41500</v>
      </c>
      <c r="N51" s="43">
        <v>45292</v>
      </c>
      <c r="O51" s="43" t="s">
        <v>25</v>
      </c>
    </row>
    <row r="52" spans="1:16" ht="45" x14ac:dyDescent="0.25">
      <c r="A52" s="38" t="s">
        <v>17</v>
      </c>
      <c r="B52" s="15" t="s">
        <v>38</v>
      </c>
      <c r="C52" s="15" t="s">
        <v>180</v>
      </c>
      <c r="D52" s="44" t="s">
        <v>191</v>
      </c>
      <c r="E52" s="15" t="s">
        <v>21</v>
      </c>
      <c r="F52" s="46">
        <v>1</v>
      </c>
      <c r="G52" s="26">
        <f>16/325</f>
        <v>4.9230769230769231E-2</v>
      </c>
      <c r="H52" s="45" t="s">
        <v>192</v>
      </c>
      <c r="I52" s="45" t="s">
        <v>193</v>
      </c>
      <c r="J52" s="45" t="s">
        <v>194</v>
      </c>
      <c r="K52" s="47">
        <v>2.63E-2</v>
      </c>
      <c r="L52" s="41">
        <f t="shared" si="3"/>
        <v>2.86E-2</v>
      </c>
      <c r="M52" s="53">
        <v>62075</v>
      </c>
      <c r="N52" s="43">
        <v>45292</v>
      </c>
      <c r="O52" s="43" t="s">
        <v>25</v>
      </c>
    </row>
    <row r="53" spans="1:16" ht="45" x14ac:dyDescent="0.25">
      <c r="A53" s="38" t="s">
        <v>17</v>
      </c>
      <c r="B53" s="15" t="s">
        <v>38</v>
      </c>
      <c r="C53" s="15" t="s">
        <v>180</v>
      </c>
      <c r="D53" s="44" t="s">
        <v>195</v>
      </c>
      <c r="E53" s="15" t="s">
        <v>21</v>
      </c>
      <c r="F53" s="46">
        <v>1</v>
      </c>
      <c r="G53" s="26">
        <f>16/325</f>
        <v>4.9230769230769231E-2</v>
      </c>
      <c r="H53" s="45" t="s">
        <v>196</v>
      </c>
      <c r="I53" s="45" t="s">
        <v>197</v>
      </c>
      <c r="J53" s="45" t="s">
        <v>198</v>
      </c>
      <c r="K53" s="47">
        <v>2.63E-2</v>
      </c>
      <c r="L53" s="41">
        <f t="shared" si="3"/>
        <v>2.86E-2</v>
      </c>
      <c r="M53" s="53">
        <v>62075</v>
      </c>
      <c r="N53" s="43">
        <v>45292</v>
      </c>
      <c r="O53" s="43" t="s">
        <v>25</v>
      </c>
    </row>
    <row r="54" spans="1:16" ht="45" x14ac:dyDescent="0.25">
      <c r="A54" s="38" t="s">
        <v>17</v>
      </c>
      <c r="B54" s="15" t="s">
        <v>38</v>
      </c>
      <c r="C54" s="15" t="s">
        <v>180</v>
      </c>
      <c r="D54" s="15" t="s">
        <v>199</v>
      </c>
      <c r="E54" s="15" t="s">
        <v>21</v>
      </c>
      <c r="F54" s="39">
        <v>1.5</v>
      </c>
      <c r="G54" s="39">
        <v>7.0000000000000007E-2</v>
      </c>
      <c r="H54" s="54" t="s">
        <v>200</v>
      </c>
      <c r="I54" s="38" t="s">
        <v>201</v>
      </c>
      <c r="J54" s="55">
        <v>851823006379</v>
      </c>
      <c r="K54" s="40">
        <v>3.4799999999999998E-2</v>
      </c>
      <c r="L54" s="41">
        <f t="shared" si="3"/>
        <v>3.7099999999999994E-2</v>
      </c>
      <c r="M54" s="53">
        <v>41600</v>
      </c>
      <c r="N54" s="43">
        <v>45292</v>
      </c>
      <c r="O54" s="43" t="s">
        <v>25</v>
      </c>
    </row>
    <row r="55" spans="1:16" ht="45" x14ac:dyDescent="0.25">
      <c r="A55" s="38" t="s">
        <v>17</v>
      </c>
      <c r="B55" s="15" t="s">
        <v>38</v>
      </c>
      <c r="C55" s="15" t="s">
        <v>180</v>
      </c>
      <c r="D55" s="44" t="s">
        <v>202</v>
      </c>
      <c r="E55" s="15" t="s">
        <v>21</v>
      </c>
      <c r="F55" s="46">
        <v>1.5</v>
      </c>
      <c r="G55" s="46">
        <v>7.0000000000000007E-2</v>
      </c>
      <c r="H55" s="45" t="s">
        <v>203</v>
      </c>
      <c r="I55" s="45" t="s">
        <v>204</v>
      </c>
      <c r="J55" s="45" t="s">
        <v>205</v>
      </c>
      <c r="K55" s="47">
        <v>3.4799999999999998E-2</v>
      </c>
      <c r="L55" s="41">
        <f t="shared" si="3"/>
        <v>3.7099999999999994E-2</v>
      </c>
      <c r="M55" s="53">
        <v>41600</v>
      </c>
      <c r="N55" s="43">
        <v>45292</v>
      </c>
      <c r="O55" s="43" t="s">
        <v>25</v>
      </c>
    </row>
    <row r="56" spans="1:16" ht="60" x14ac:dyDescent="0.25">
      <c r="A56" s="38" t="s">
        <v>17</v>
      </c>
      <c r="B56" s="15" t="s">
        <v>206</v>
      </c>
      <c r="C56" s="38" t="s">
        <v>207</v>
      </c>
      <c r="D56" s="15" t="s">
        <v>208</v>
      </c>
      <c r="E56" s="15" t="s">
        <v>21</v>
      </c>
      <c r="F56" s="39">
        <v>4.8</v>
      </c>
      <c r="G56" s="39">
        <v>0.12</v>
      </c>
      <c r="H56" s="38" t="s">
        <v>209</v>
      </c>
      <c r="I56" s="38" t="s">
        <v>210</v>
      </c>
      <c r="J56" s="38" t="s">
        <v>211</v>
      </c>
      <c r="K56" s="56">
        <v>8.4599999999999995E-2</v>
      </c>
      <c r="L56" s="41">
        <f>K56+0.002</f>
        <v>8.6599999999999996E-2</v>
      </c>
      <c r="M56" s="53">
        <v>13209</v>
      </c>
      <c r="N56" s="43">
        <v>45292</v>
      </c>
      <c r="O56" s="43" t="s">
        <v>25</v>
      </c>
    </row>
    <row r="57" spans="1:16" ht="60" x14ac:dyDescent="0.25">
      <c r="A57" s="38" t="s">
        <v>17</v>
      </c>
      <c r="B57" s="15" t="s">
        <v>18</v>
      </c>
      <c r="C57" s="38" t="s">
        <v>207</v>
      </c>
      <c r="D57" s="15" t="s">
        <v>212</v>
      </c>
      <c r="E57" s="15" t="s">
        <v>21</v>
      </c>
      <c r="F57" s="39">
        <v>4.9000000000000004</v>
      </c>
      <c r="G57" s="39">
        <v>0.14000000000000001</v>
      </c>
      <c r="H57" s="38" t="s">
        <v>213</v>
      </c>
      <c r="I57" s="55" t="s">
        <v>214</v>
      </c>
      <c r="J57" s="55" t="s">
        <v>215</v>
      </c>
      <c r="K57" s="40">
        <v>9.1200000000000003E-2</v>
      </c>
      <c r="L57" s="41">
        <f>K57+0.002</f>
        <v>9.3200000000000005E-2</v>
      </c>
      <c r="M57" s="53">
        <v>12800</v>
      </c>
      <c r="N57" s="43">
        <v>45292</v>
      </c>
      <c r="O57" s="43" t="s">
        <v>25</v>
      </c>
    </row>
    <row r="58" spans="1:16" ht="60" x14ac:dyDescent="0.25">
      <c r="A58" s="38" t="s">
        <v>17</v>
      </c>
      <c r="B58" s="15" t="s">
        <v>18</v>
      </c>
      <c r="C58" s="38" t="s">
        <v>207</v>
      </c>
      <c r="D58" s="15" t="s">
        <v>216</v>
      </c>
      <c r="E58" s="15" t="s">
        <v>21</v>
      </c>
      <c r="F58" s="39">
        <v>4.9000000000000004</v>
      </c>
      <c r="G58" s="39">
        <v>0.14000000000000001</v>
      </c>
      <c r="H58" s="54" t="s">
        <v>217</v>
      </c>
      <c r="I58" s="55">
        <v>300875122440</v>
      </c>
      <c r="J58" s="55">
        <v>300875122457</v>
      </c>
      <c r="K58" s="40">
        <v>9.1200000000000003E-2</v>
      </c>
      <c r="L58" s="41">
        <f>K58+0.002</f>
        <v>9.3200000000000005E-2</v>
      </c>
      <c r="M58" s="53">
        <v>12800</v>
      </c>
      <c r="N58" s="43">
        <v>45292</v>
      </c>
      <c r="O58" s="43" t="s">
        <v>25</v>
      </c>
    </row>
    <row r="59" spans="1:16" ht="60" x14ac:dyDescent="0.25">
      <c r="A59" s="38" t="s">
        <v>17</v>
      </c>
      <c r="B59" s="15" t="s">
        <v>18</v>
      </c>
      <c r="C59" s="15" t="s">
        <v>218</v>
      </c>
      <c r="D59" s="15" t="s">
        <v>219</v>
      </c>
      <c r="E59" s="50" t="s">
        <v>21</v>
      </c>
      <c r="F59" s="57">
        <v>4.5999999999999996</v>
      </c>
      <c r="G59" s="57">
        <v>0.15</v>
      </c>
      <c r="H59" s="38" t="s">
        <v>220</v>
      </c>
      <c r="I59" s="38" t="s">
        <v>221</v>
      </c>
      <c r="J59" s="38" t="s">
        <v>222</v>
      </c>
      <c r="K59" s="40">
        <v>0.1051</v>
      </c>
      <c r="L59" s="41">
        <f>K59+0.0002</f>
        <v>0.1053</v>
      </c>
      <c r="M59" s="53">
        <v>13600</v>
      </c>
      <c r="N59" s="43">
        <v>45292</v>
      </c>
      <c r="O59" s="43" t="s">
        <v>25</v>
      </c>
    </row>
    <row r="60" spans="1:16" ht="60" x14ac:dyDescent="0.25">
      <c r="A60" s="38" t="s">
        <v>17</v>
      </c>
      <c r="B60" s="15" t="s">
        <v>18</v>
      </c>
      <c r="C60" s="15" t="s">
        <v>218</v>
      </c>
      <c r="D60" s="15" t="s">
        <v>223</v>
      </c>
      <c r="E60" s="50" t="s">
        <v>21</v>
      </c>
      <c r="F60" s="57">
        <v>4.5999999999999996</v>
      </c>
      <c r="G60" s="57">
        <v>0.15</v>
      </c>
      <c r="H60" s="38">
        <v>13287010606</v>
      </c>
      <c r="I60" s="58" t="s">
        <v>224</v>
      </c>
      <c r="J60" s="58" t="s">
        <v>225</v>
      </c>
      <c r="K60" s="40">
        <v>0.1051</v>
      </c>
      <c r="L60" s="41">
        <f>K60+0.0002</f>
        <v>0.1053</v>
      </c>
      <c r="M60" s="53">
        <v>13600</v>
      </c>
      <c r="N60" s="43">
        <v>45292</v>
      </c>
      <c r="O60" s="43" t="s">
        <v>25</v>
      </c>
    </row>
    <row r="61" spans="1:16" s="25" customFormat="1" ht="60" x14ac:dyDescent="0.25">
      <c r="A61" s="38" t="s">
        <v>17</v>
      </c>
      <c r="B61" s="15" t="s">
        <v>38</v>
      </c>
      <c r="C61" s="15" t="s">
        <v>218</v>
      </c>
      <c r="D61" s="15" t="s">
        <v>226</v>
      </c>
      <c r="E61" s="15" t="s">
        <v>21</v>
      </c>
      <c r="F61" s="39">
        <v>1.5</v>
      </c>
      <c r="G61" s="39">
        <v>0.05</v>
      </c>
      <c r="H61" s="38" t="s">
        <v>227</v>
      </c>
      <c r="I61" s="38" t="s">
        <v>228</v>
      </c>
      <c r="J61" s="38" t="s">
        <v>229</v>
      </c>
      <c r="K61" s="40">
        <v>3.6700000000000003E-2</v>
      </c>
      <c r="L61" s="41">
        <f>K61+0.0023</f>
        <v>3.9000000000000007E-2</v>
      </c>
      <c r="M61" s="53">
        <v>41500</v>
      </c>
      <c r="N61" s="43">
        <v>45292</v>
      </c>
      <c r="O61" s="43" t="s">
        <v>25</v>
      </c>
    </row>
    <row r="62" spans="1:16" s="25" customFormat="1" ht="60" x14ac:dyDescent="0.25">
      <c r="A62" s="38" t="s">
        <v>17</v>
      </c>
      <c r="B62" s="15" t="s">
        <v>38</v>
      </c>
      <c r="C62" s="15" t="s">
        <v>218</v>
      </c>
      <c r="D62" s="15" t="s">
        <v>230</v>
      </c>
      <c r="E62" s="15" t="s">
        <v>21</v>
      </c>
      <c r="F62" s="39">
        <v>1.5</v>
      </c>
      <c r="G62" s="39">
        <v>0.05</v>
      </c>
      <c r="H62" s="38" t="s">
        <v>231</v>
      </c>
      <c r="I62" s="38" t="s">
        <v>232</v>
      </c>
      <c r="J62" s="38" t="s">
        <v>229</v>
      </c>
      <c r="K62" s="40">
        <v>3.6700000000000003E-2</v>
      </c>
      <c r="L62" s="41">
        <f t="shared" ref="L62:L92" si="4">K62+0.0023</f>
        <v>3.9000000000000007E-2</v>
      </c>
      <c r="M62" s="42">
        <v>42000</v>
      </c>
      <c r="N62" s="43">
        <v>45292</v>
      </c>
      <c r="O62" s="43" t="s">
        <v>25</v>
      </c>
    </row>
    <row r="63" spans="1:16" s="25" customFormat="1" ht="60" x14ac:dyDescent="0.25">
      <c r="A63" s="38" t="s">
        <v>17</v>
      </c>
      <c r="B63" s="15" t="s">
        <v>38</v>
      </c>
      <c r="C63" s="15" t="s">
        <v>218</v>
      </c>
      <c r="D63" s="15" t="s">
        <v>233</v>
      </c>
      <c r="E63" s="15" t="s">
        <v>21</v>
      </c>
      <c r="F63" s="39">
        <v>1.5</v>
      </c>
      <c r="G63" s="39">
        <v>0.05</v>
      </c>
      <c r="H63" s="38" t="s">
        <v>234</v>
      </c>
      <c r="I63" s="38" t="s">
        <v>235</v>
      </c>
      <c r="J63" s="38" t="s">
        <v>236</v>
      </c>
      <c r="K63" s="40">
        <v>3.6700000000000003E-2</v>
      </c>
      <c r="L63" s="41">
        <f t="shared" si="4"/>
        <v>3.9000000000000007E-2</v>
      </c>
      <c r="M63" s="42">
        <v>41500</v>
      </c>
      <c r="N63" s="43">
        <v>45292</v>
      </c>
      <c r="O63" s="43" t="s">
        <v>25</v>
      </c>
    </row>
    <row r="64" spans="1:16" ht="60" x14ac:dyDescent="0.25">
      <c r="A64" s="38" t="s">
        <v>17</v>
      </c>
      <c r="B64" s="15" t="s">
        <v>38</v>
      </c>
      <c r="C64" s="15" t="s">
        <v>218</v>
      </c>
      <c r="D64" s="15" t="s">
        <v>237</v>
      </c>
      <c r="E64" s="15" t="s">
        <v>21</v>
      </c>
      <c r="F64" s="39">
        <v>1.5</v>
      </c>
      <c r="G64" s="39">
        <v>0.05</v>
      </c>
      <c r="H64" s="38" t="s">
        <v>238</v>
      </c>
      <c r="I64" s="38" t="s">
        <v>239</v>
      </c>
      <c r="J64" s="38" t="s">
        <v>240</v>
      </c>
      <c r="K64" s="40">
        <v>3.6700000000000003E-2</v>
      </c>
      <c r="L64" s="41">
        <f t="shared" si="4"/>
        <v>3.9000000000000007E-2</v>
      </c>
      <c r="M64" s="42">
        <v>42000</v>
      </c>
      <c r="N64" s="43">
        <v>45292</v>
      </c>
      <c r="O64" s="43" t="s">
        <v>25</v>
      </c>
    </row>
    <row r="65" spans="1:15" ht="60" x14ac:dyDescent="0.25">
      <c r="A65" s="38" t="s">
        <v>17</v>
      </c>
      <c r="B65" s="15" t="s">
        <v>38</v>
      </c>
      <c r="C65" s="15" t="s">
        <v>218</v>
      </c>
      <c r="D65" s="15" t="s">
        <v>241</v>
      </c>
      <c r="E65" s="15" t="s">
        <v>21</v>
      </c>
      <c r="F65" s="39">
        <v>1.5</v>
      </c>
      <c r="G65" s="39">
        <v>0.09</v>
      </c>
      <c r="H65" s="38" t="s">
        <v>242</v>
      </c>
      <c r="I65" s="38" t="s">
        <v>243</v>
      </c>
      <c r="J65" s="38" t="s">
        <v>244</v>
      </c>
      <c r="K65" s="40">
        <v>3.6700000000000003E-2</v>
      </c>
      <c r="L65" s="41">
        <f t="shared" si="4"/>
        <v>3.9000000000000007E-2</v>
      </c>
      <c r="M65" s="42">
        <v>42000</v>
      </c>
      <c r="N65" s="43">
        <v>45292</v>
      </c>
      <c r="O65" s="43" t="s">
        <v>25</v>
      </c>
    </row>
    <row r="66" spans="1:15" ht="60" x14ac:dyDescent="0.25">
      <c r="A66" s="38" t="s">
        <v>17</v>
      </c>
      <c r="B66" s="15" t="s">
        <v>38</v>
      </c>
      <c r="C66" s="15" t="s">
        <v>218</v>
      </c>
      <c r="D66" s="15" t="s">
        <v>245</v>
      </c>
      <c r="E66" s="15" t="s">
        <v>21</v>
      </c>
      <c r="F66" s="39">
        <v>1.5</v>
      </c>
      <c r="G66" s="39">
        <v>0.09</v>
      </c>
      <c r="H66" s="38" t="s">
        <v>246</v>
      </c>
      <c r="I66" s="38" t="s">
        <v>247</v>
      </c>
      <c r="J66" s="38" t="s">
        <v>248</v>
      </c>
      <c r="K66" s="40">
        <v>3.6700000000000003E-2</v>
      </c>
      <c r="L66" s="41">
        <f t="shared" si="4"/>
        <v>3.9000000000000007E-2</v>
      </c>
      <c r="M66" s="42">
        <v>41500</v>
      </c>
      <c r="N66" s="43">
        <v>45292</v>
      </c>
      <c r="O66" s="43" t="s">
        <v>25</v>
      </c>
    </row>
    <row r="67" spans="1:15" ht="60" x14ac:dyDescent="0.25">
      <c r="A67" s="38" t="s">
        <v>17</v>
      </c>
      <c r="B67" s="15" t="s">
        <v>38</v>
      </c>
      <c r="C67" s="15" t="s">
        <v>218</v>
      </c>
      <c r="D67" s="15" t="s">
        <v>249</v>
      </c>
      <c r="E67" s="15" t="s">
        <v>21</v>
      </c>
      <c r="F67" s="39">
        <v>1.5</v>
      </c>
      <c r="G67" s="39">
        <v>0.05</v>
      </c>
      <c r="H67" s="38" t="s">
        <v>250</v>
      </c>
      <c r="I67" s="38" t="s">
        <v>251</v>
      </c>
      <c r="J67" s="38" t="s">
        <v>252</v>
      </c>
      <c r="K67" s="40">
        <v>3.6700000000000003E-2</v>
      </c>
      <c r="L67" s="41">
        <f t="shared" si="4"/>
        <v>3.9000000000000007E-2</v>
      </c>
      <c r="M67" s="42">
        <v>41500</v>
      </c>
      <c r="N67" s="43">
        <v>45292</v>
      </c>
      <c r="O67" s="43" t="s">
        <v>25</v>
      </c>
    </row>
    <row r="68" spans="1:15" ht="60" x14ac:dyDescent="0.25">
      <c r="A68" s="38" t="s">
        <v>17</v>
      </c>
      <c r="B68" s="15" t="s">
        <v>38</v>
      </c>
      <c r="C68" s="15" t="s">
        <v>218</v>
      </c>
      <c r="D68" s="15" t="s">
        <v>253</v>
      </c>
      <c r="E68" s="15" t="s">
        <v>21</v>
      </c>
      <c r="F68" s="39">
        <v>1.5</v>
      </c>
      <c r="G68" s="39">
        <v>0.05</v>
      </c>
      <c r="H68" s="38" t="s">
        <v>254</v>
      </c>
      <c r="I68" s="38" t="s">
        <v>255</v>
      </c>
      <c r="J68" s="38" t="s">
        <v>256</v>
      </c>
      <c r="K68" s="40">
        <v>3.6700000000000003E-2</v>
      </c>
      <c r="L68" s="41">
        <f t="shared" si="4"/>
        <v>3.9000000000000007E-2</v>
      </c>
      <c r="M68" s="42">
        <v>41500</v>
      </c>
      <c r="N68" s="43">
        <v>45292</v>
      </c>
      <c r="O68" s="43" t="s">
        <v>25</v>
      </c>
    </row>
    <row r="69" spans="1:15" ht="60" x14ac:dyDescent="0.25">
      <c r="A69" s="38" t="s">
        <v>17</v>
      </c>
      <c r="B69" s="15" t="s">
        <v>38</v>
      </c>
      <c r="C69" s="15" t="s">
        <v>218</v>
      </c>
      <c r="D69" s="15" t="s">
        <v>257</v>
      </c>
      <c r="E69" s="15" t="s">
        <v>21</v>
      </c>
      <c r="F69" s="39">
        <v>1.5</v>
      </c>
      <c r="G69" s="39">
        <v>7.0000000000000007E-2</v>
      </c>
      <c r="H69" s="38" t="s">
        <v>258</v>
      </c>
      <c r="I69" s="38" t="s">
        <v>259</v>
      </c>
      <c r="J69" s="38" t="s">
        <v>260</v>
      </c>
      <c r="K69" s="40">
        <v>3.6700000000000003E-2</v>
      </c>
      <c r="L69" s="41">
        <f t="shared" si="4"/>
        <v>3.9000000000000007E-2</v>
      </c>
      <c r="M69" s="42">
        <v>42000</v>
      </c>
      <c r="N69" s="43">
        <v>45292</v>
      </c>
      <c r="O69" s="43" t="s">
        <v>25</v>
      </c>
    </row>
    <row r="70" spans="1:15" ht="60" x14ac:dyDescent="0.25">
      <c r="A70" s="38" t="s">
        <v>17</v>
      </c>
      <c r="B70" s="15" t="s">
        <v>38</v>
      </c>
      <c r="C70" s="15" t="s">
        <v>218</v>
      </c>
      <c r="D70" s="15" t="s">
        <v>261</v>
      </c>
      <c r="E70" s="15" t="s">
        <v>21</v>
      </c>
      <c r="F70" s="39">
        <v>1.5</v>
      </c>
      <c r="G70" s="39">
        <v>7.0000000000000007E-2</v>
      </c>
      <c r="H70" s="38" t="s">
        <v>262</v>
      </c>
      <c r="I70" s="38" t="s">
        <v>263</v>
      </c>
      <c r="J70" s="38" t="s">
        <v>264</v>
      </c>
      <c r="K70" s="40">
        <v>3.6799999999999999E-2</v>
      </c>
      <c r="L70" s="41">
        <f t="shared" si="4"/>
        <v>3.9099999999999996E-2</v>
      </c>
      <c r="M70" s="42">
        <v>41500</v>
      </c>
      <c r="N70" s="43">
        <v>45292</v>
      </c>
      <c r="O70" s="43" t="s">
        <v>25</v>
      </c>
    </row>
    <row r="71" spans="1:15" ht="60" x14ac:dyDescent="0.25">
      <c r="A71" s="38" t="s">
        <v>17</v>
      </c>
      <c r="B71" s="15" t="s">
        <v>38</v>
      </c>
      <c r="C71" s="15" t="s">
        <v>218</v>
      </c>
      <c r="D71" s="15" t="s">
        <v>265</v>
      </c>
      <c r="E71" s="15" t="s">
        <v>21</v>
      </c>
      <c r="F71" s="39">
        <v>1.5</v>
      </c>
      <c r="G71" s="39">
        <v>0.05</v>
      </c>
      <c r="H71" s="38" t="s">
        <v>266</v>
      </c>
      <c r="I71" s="38" t="s">
        <v>267</v>
      </c>
      <c r="J71" s="38" t="s">
        <v>268</v>
      </c>
      <c r="K71" s="40">
        <v>3.6799999999999999E-2</v>
      </c>
      <c r="L71" s="41">
        <f t="shared" si="4"/>
        <v>3.9099999999999996E-2</v>
      </c>
      <c r="M71" s="42">
        <v>42000</v>
      </c>
      <c r="N71" s="43">
        <v>45292</v>
      </c>
      <c r="O71" s="43" t="s">
        <v>25</v>
      </c>
    </row>
    <row r="72" spans="1:15" ht="60" x14ac:dyDescent="0.25">
      <c r="A72" s="38" t="s">
        <v>17</v>
      </c>
      <c r="B72" s="15" t="s">
        <v>38</v>
      </c>
      <c r="C72" s="15" t="s">
        <v>218</v>
      </c>
      <c r="D72" s="15" t="s">
        <v>269</v>
      </c>
      <c r="E72" s="15" t="s">
        <v>21</v>
      </c>
      <c r="F72" s="39">
        <v>1.2</v>
      </c>
      <c r="G72" s="39">
        <v>0.08</v>
      </c>
      <c r="H72" s="38" t="s">
        <v>270</v>
      </c>
      <c r="I72" s="38" t="s">
        <v>271</v>
      </c>
      <c r="J72" s="38" t="s">
        <v>272</v>
      </c>
      <c r="K72" s="40">
        <v>3.27E-2</v>
      </c>
      <c r="L72" s="41">
        <f t="shared" si="4"/>
        <v>3.5000000000000003E-2</v>
      </c>
      <c r="M72" s="42">
        <v>51750</v>
      </c>
      <c r="N72" s="43">
        <v>45292</v>
      </c>
      <c r="O72" s="43" t="s">
        <v>25</v>
      </c>
    </row>
    <row r="73" spans="1:15" ht="60" x14ac:dyDescent="0.25">
      <c r="A73" s="38" t="s">
        <v>17</v>
      </c>
      <c r="B73" s="15" t="s">
        <v>38</v>
      </c>
      <c r="C73" s="15" t="s">
        <v>218</v>
      </c>
      <c r="D73" s="15" t="s">
        <v>273</v>
      </c>
      <c r="E73" s="15" t="s">
        <v>21</v>
      </c>
      <c r="F73" s="39">
        <v>1.2</v>
      </c>
      <c r="G73" s="39">
        <v>0.08</v>
      </c>
      <c r="H73" s="38" t="s">
        <v>274</v>
      </c>
      <c r="I73" s="38" t="s">
        <v>275</v>
      </c>
      <c r="J73" s="38" t="s">
        <v>276</v>
      </c>
      <c r="K73" s="40">
        <v>3.27E-2</v>
      </c>
      <c r="L73" s="41">
        <f t="shared" si="4"/>
        <v>3.5000000000000003E-2</v>
      </c>
      <c r="M73" s="42">
        <v>52000</v>
      </c>
      <c r="N73" s="43">
        <v>45292</v>
      </c>
      <c r="O73" s="43" t="s">
        <v>25</v>
      </c>
    </row>
    <row r="74" spans="1:15" ht="60" x14ac:dyDescent="0.25">
      <c r="A74" s="38" t="s">
        <v>17</v>
      </c>
      <c r="B74" s="15" t="s">
        <v>38</v>
      </c>
      <c r="C74" s="15" t="s">
        <v>218</v>
      </c>
      <c r="D74" s="15" t="s">
        <v>277</v>
      </c>
      <c r="E74" s="15" t="s">
        <v>21</v>
      </c>
      <c r="F74" s="39">
        <v>1</v>
      </c>
      <c r="G74" s="39">
        <v>0.09</v>
      </c>
      <c r="H74" s="38" t="s">
        <v>278</v>
      </c>
      <c r="I74" s="38" t="s">
        <v>279</v>
      </c>
      <c r="J74" s="38" t="s">
        <v>280</v>
      </c>
      <c r="K74" s="40">
        <v>3.5799999999999998E-2</v>
      </c>
      <c r="L74" s="41">
        <f t="shared" si="4"/>
        <v>3.8099999999999995E-2</v>
      </c>
      <c r="M74" s="42">
        <v>62000</v>
      </c>
      <c r="N74" s="43">
        <v>45292</v>
      </c>
      <c r="O74" s="43" t="s">
        <v>25</v>
      </c>
    </row>
    <row r="75" spans="1:15" ht="60" x14ac:dyDescent="0.25">
      <c r="A75" s="38" t="s">
        <v>17</v>
      </c>
      <c r="B75" s="15" t="s">
        <v>38</v>
      </c>
      <c r="C75" s="15" t="s">
        <v>218</v>
      </c>
      <c r="D75" s="15" t="s">
        <v>281</v>
      </c>
      <c r="E75" s="15" t="s">
        <v>21</v>
      </c>
      <c r="F75" s="39">
        <v>1</v>
      </c>
      <c r="G75" s="39">
        <v>0.09</v>
      </c>
      <c r="H75" s="38" t="s">
        <v>282</v>
      </c>
      <c r="I75" s="38" t="s">
        <v>283</v>
      </c>
      <c r="J75" s="38" t="s">
        <v>284</v>
      </c>
      <c r="K75" s="40">
        <v>3.5799999999999998E-2</v>
      </c>
      <c r="L75" s="41">
        <f t="shared" si="4"/>
        <v>3.8099999999999995E-2</v>
      </c>
      <c r="M75" s="42">
        <v>62000</v>
      </c>
      <c r="N75" s="43">
        <v>45292</v>
      </c>
      <c r="O75" s="43" t="s">
        <v>25</v>
      </c>
    </row>
    <row r="76" spans="1:15" ht="60" x14ac:dyDescent="0.25">
      <c r="A76" s="38" t="s">
        <v>17</v>
      </c>
      <c r="B76" s="15" t="s">
        <v>38</v>
      </c>
      <c r="C76" s="15" t="s">
        <v>218</v>
      </c>
      <c r="D76" s="15" t="s">
        <v>285</v>
      </c>
      <c r="E76" s="50" t="s">
        <v>21</v>
      </c>
      <c r="F76" s="39">
        <v>1.5</v>
      </c>
      <c r="G76" s="39">
        <v>0.05</v>
      </c>
      <c r="H76" s="59" t="s">
        <v>286</v>
      </c>
      <c r="I76" s="38" t="s">
        <v>287</v>
      </c>
      <c r="J76" s="38" t="s">
        <v>288</v>
      </c>
      <c r="K76" s="41">
        <v>3.6700000000000003E-2</v>
      </c>
      <c r="L76" s="41">
        <f t="shared" si="4"/>
        <v>3.9000000000000007E-2</v>
      </c>
      <c r="M76" s="42">
        <v>41500</v>
      </c>
      <c r="N76" s="43">
        <v>45292</v>
      </c>
      <c r="O76" s="43" t="s">
        <v>25</v>
      </c>
    </row>
    <row r="77" spans="1:15" ht="60" x14ac:dyDescent="0.25">
      <c r="A77" s="38" t="s">
        <v>17</v>
      </c>
      <c r="B77" s="15" t="s">
        <v>38</v>
      </c>
      <c r="C77" s="15" t="s">
        <v>218</v>
      </c>
      <c r="D77" s="15" t="s">
        <v>289</v>
      </c>
      <c r="E77" s="50" t="s">
        <v>21</v>
      </c>
      <c r="F77" s="39">
        <v>1.5</v>
      </c>
      <c r="G77" s="39">
        <v>0.05</v>
      </c>
      <c r="H77" s="59" t="s">
        <v>290</v>
      </c>
      <c r="I77" s="59" t="s">
        <v>291</v>
      </c>
      <c r="J77" s="59" t="s">
        <v>292</v>
      </c>
      <c r="K77" s="41">
        <v>3.6700000000000003E-2</v>
      </c>
      <c r="L77" s="41">
        <f t="shared" si="4"/>
        <v>3.9000000000000007E-2</v>
      </c>
      <c r="M77" s="42">
        <v>41500</v>
      </c>
      <c r="N77" s="43">
        <v>45292</v>
      </c>
      <c r="O77" s="43" t="s">
        <v>25</v>
      </c>
    </row>
    <row r="78" spans="1:15" ht="60" x14ac:dyDescent="0.25">
      <c r="A78" s="38" t="s">
        <v>17</v>
      </c>
      <c r="B78" s="15" t="s">
        <v>38</v>
      </c>
      <c r="C78" s="15" t="s">
        <v>218</v>
      </c>
      <c r="D78" s="15" t="s">
        <v>293</v>
      </c>
      <c r="E78" s="15" t="s">
        <v>21</v>
      </c>
      <c r="F78" s="39">
        <v>1</v>
      </c>
      <c r="G78" s="39">
        <v>0.03</v>
      </c>
      <c r="H78" s="38" t="s">
        <v>294</v>
      </c>
      <c r="I78" s="38" t="s">
        <v>295</v>
      </c>
      <c r="J78" s="38" t="s">
        <v>296</v>
      </c>
      <c r="K78" s="40">
        <v>2.92E-2</v>
      </c>
      <c r="L78" s="41">
        <f t="shared" si="4"/>
        <v>3.15E-2</v>
      </c>
      <c r="M78" s="42">
        <v>62000</v>
      </c>
      <c r="N78" s="43">
        <v>45292</v>
      </c>
      <c r="O78" s="43" t="s">
        <v>25</v>
      </c>
    </row>
    <row r="79" spans="1:15" ht="60" x14ac:dyDescent="0.25">
      <c r="A79" s="38" t="s">
        <v>17</v>
      </c>
      <c r="B79" s="15" t="s">
        <v>38</v>
      </c>
      <c r="C79" s="15" t="s">
        <v>218</v>
      </c>
      <c r="D79" s="38" t="s">
        <v>297</v>
      </c>
      <c r="E79" s="15" t="s">
        <v>21</v>
      </c>
      <c r="F79" s="39">
        <v>1.2</v>
      </c>
      <c r="G79" s="39">
        <v>0.05</v>
      </c>
      <c r="H79" s="38" t="s">
        <v>298</v>
      </c>
      <c r="I79" s="38" t="s">
        <v>299</v>
      </c>
      <c r="J79" s="38" t="s">
        <v>300</v>
      </c>
      <c r="K79" s="56">
        <v>3.1399999999999997E-2</v>
      </c>
      <c r="L79" s="41">
        <f t="shared" si="4"/>
        <v>3.3699999999999994E-2</v>
      </c>
      <c r="M79" s="42">
        <v>51750</v>
      </c>
      <c r="N79" s="43">
        <v>45292</v>
      </c>
      <c r="O79" s="43" t="s">
        <v>25</v>
      </c>
    </row>
    <row r="80" spans="1:15" ht="60" x14ac:dyDescent="0.25">
      <c r="A80" s="59" t="s">
        <v>17</v>
      </c>
      <c r="B80" s="15" t="s">
        <v>38</v>
      </c>
      <c r="C80" s="15" t="s">
        <v>218</v>
      </c>
      <c r="D80" s="59" t="s">
        <v>301</v>
      </c>
      <c r="E80" s="50" t="s">
        <v>21</v>
      </c>
      <c r="F80" s="51">
        <v>1.2</v>
      </c>
      <c r="G80" s="51">
        <v>3.5999999999999997E-2</v>
      </c>
      <c r="H80" s="59" t="s">
        <v>302</v>
      </c>
      <c r="I80" s="60" t="s">
        <v>303</v>
      </c>
      <c r="J80" s="60" t="s">
        <v>304</v>
      </c>
      <c r="K80" s="61">
        <v>3.0700000000000002E-2</v>
      </c>
      <c r="L80" s="41">
        <f t="shared" si="4"/>
        <v>3.3000000000000002E-2</v>
      </c>
      <c r="M80" s="42">
        <v>51750</v>
      </c>
      <c r="N80" s="43">
        <v>45292</v>
      </c>
      <c r="O80" s="43" t="s">
        <v>25</v>
      </c>
    </row>
    <row r="81" spans="1:15" ht="60" x14ac:dyDescent="0.25">
      <c r="A81" s="38" t="s">
        <v>17</v>
      </c>
      <c r="B81" s="15" t="s">
        <v>38</v>
      </c>
      <c r="C81" s="15" t="s">
        <v>218</v>
      </c>
      <c r="D81" s="15" t="s">
        <v>305</v>
      </c>
      <c r="E81" s="15" t="s">
        <v>21</v>
      </c>
      <c r="F81" s="39">
        <v>1</v>
      </c>
      <c r="G81" s="39">
        <v>0.03</v>
      </c>
      <c r="H81" s="38" t="s">
        <v>306</v>
      </c>
      <c r="I81" s="38" t="s">
        <v>307</v>
      </c>
      <c r="J81" s="38" t="s">
        <v>308</v>
      </c>
      <c r="K81" s="40">
        <v>2.92E-2</v>
      </c>
      <c r="L81" s="41">
        <f t="shared" si="4"/>
        <v>3.15E-2</v>
      </c>
      <c r="M81" s="42">
        <v>62000</v>
      </c>
      <c r="N81" s="43">
        <v>45292</v>
      </c>
      <c r="O81" s="43" t="s">
        <v>25</v>
      </c>
    </row>
    <row r="82" spans="1:15" ht="60" x14ac:dyDescent="0.25">
      <c r="A82" s="38" t="s">
        <v>17</v>
      </c>
      <c r="B82" s="15" t="s">
        <v>38</v>
      </c>
      <c r="C82" s="15" t="s">
        <v>218</v>
      </c>
      <c r="D82" s="15" t="s">
        <v>309</v>
      </c>
      <c r="E82" s="15" t="s">
        <v>21</v>
      </c>
      <c r="F82" s="39">
        <v>1</v>
      </c>
      <c r="G82" s="39">
        <v>0.03</v>
      </c>
      <c r="H82" s="38" t="s">
        <v>310</v>
      </c>
      <c r="I82" s="38" t="s">
        <v>311</v>
      </c>
      <c r="J82" s="38" t="s">
        <v>312</v>
      </c>
      <c r="K82" s="40">
        <v>2.92E-2</v>
      </c>
      <c r="L82" s="41">
        <f t="shared" si="4"/>
        <v>3.15E-2</v>
      </c>
      <c r="M82" s="42">
        <v>62000</v>
      </c>
      <c r="N82" s="43">
        <v>45292</v>
      </c>
      <c r="O82" s="43" t="s">
        <v>25</v>
      </c>
    </row>
    <row r="83" spans="1:15" ht="60" x14ac:dyDescent="0.25">
      <c r="A83" s="38" t="s">
        <v>17</v>
      </c>
      <c r="B83" s="15" t="s">
        <v>38</v>
      </c>
      <c r="C83" s="15" t="s">
        <v>218</v>
      </c>
      <c r="D83" s="15" t="s">
        <v>313</v>
      </c>
      <c r="E83" s="15" t="s">
        <v>21</v>
      </c>
      <c r="F83" s="39">
        <v>1</v>
      </c>
      <c r="G83" s="39">
        <v>0.03</v>
      </c>
      <c r="H83" s="38" t="s">
        <v>314</v>
      </c>
      <c r="I83" s="38" t="s">
        <v>315</v>
      </c>
      <c r="J83" s="38" t="s">
        <v>316</v>
      </c>
      <c r="K83" s="40">
        <v>2.92E-2</v>
      </c>
      <c r="L83" s="41">
        <f t="shared" si="4"/>
        <v>3.15E-2</v>
      </c>
      <c r="M83" s="42">
        <v>62000</v>
      </c>
      <c r="N83" s="43">
        <v>45292</v>
      </c>
      <c r="O83" s="43" t="s">
        <v>25</v>
      </c>
    </row>
    <row r="84" spans="1:15" ht="60" x14ac:dyDescent="0.25">
      <c r="A84" s="38" t="s">
        <v>17</v>
      </c>
      <c r="B84" s="15" t="s">
        <v>38</v>
      </c>
      <c r="C84" s="15" t="s">
        <v>218</v>
      </c>
      <c r="D84" s="15" t="s">
        <v>317</v>
      </c>
      <c r="E84" s="15" t="s">
        <v>21</v>
      </c>
      <c r="F84" s="39">
        <v>1</v>
      </c>
      <c r="G84" s="39">
        <v>0.03</v>
      </c>
      <c r="H84" s="38" t="s">
        <v>318</v>
      </c>
      <c r="I84" s="38" t="s">
        <v>319</v>
      </c>
      <c r="J84" s="38" t="s">
        <v>320</v>
      </c>
      <c r="K84" s="40">
        <v>2.9700000000000001E-2</v>
      </c>
      <c r="L84" s="41">
        <f t="shared" si="4"/>
        <v>3.2000000000000001E-2</v>
      </c>
      <c r="M84" s="42">
        <v>62000</v>
      </c>
      <c r="N84" s="43">
        <v>45292</v>
      </c>
      <c r="O84" s="43" t="s">
        <v>25</v>
      </c>
    </row>
    <row r="85" spans="1:15" ht="60" x14ac:dyDescent="0.25">
      <c r="A85" s="38" t="s">
        <v>17</v>
      </c>
      <c r="B85" s="15" t="s">
        <v>38</v>
      </c>
      <c r="C85" s="15" t="s">
        <v>218</v>
      </c>
      <c r="D85" s="15" t="s">
        <v>321</v>
      </c>
      <c r="E85" s="15" t="s">
        <v>21</v>
      </c>
      <c r="F85" s="39">
        <v>1</v>
      </c>
      <c r="G85" s="39">
        <v>0.04</v>
      </c>
      <c r="H85" s="38" t="s">
        <v>322</v>
      </c>
      <c r="I85" s="38" t="s">
        <v>323</v>
      </c>
      <c r="J85" s="38" t="s">
        <v>324</v>
      </c>
      <c r="K85" s="40">
        <v>2.86E-2</v>
      </c>
      <c r="L85" s="41">
        <f t="shared" si="4"/>
        <v>3.09E-2</v>
      </c>
      <c r="M85" s="42">
        <v>62000</v>
      </c>
      <c r="N85" s="43">
        <v>45292</v>
      </c>
      <c r="O85" s="43" t="s">
        <v>25</v>
      </c>
    </row>
    <row r="86" spans="1:15" ht="60" x14ac:dyDescent="0.25">
      <c r="A86" s="38" t="s">
        <v>17</v>
      </c>
      <c r="B86" s="15" t="s">
        <v>38</v>
      </c>
      <c r="C86" s="15" t="s">
        <v>218</v>
      </c>
      <c r="D86" s="15" t="s">
        <v>325</v>
      </c>
      <c r="E86" s="15" t="s">
        <v>21</v>
      </c>
      <c r="F86" s="39">
        <v>1</v>
      </c>
      <c r="G86" s="39">
        <v>0.04</v>
      </c>
      <c r="H86" s="38" t="s">
        <v>326</v>
      </c>
      <c r="I86" s="38" t="s">
        <v>327</v>
      </c>
      <c r="J86" s="38" t="s">
        <v>328</v>
      </c>
      <c r="K86" s="40">
        <v>2.86E-2</v>
      </c>
      <c r="L86" s="41">
        <f t="shared" si="4"/>
        <v>3.09E-2</v>
      </c>
      <c r="M86" s="42">
        <v>62000</v>
      </c>
      <c r="N86" s="43">
        <v>45292</v>
      </c>
      <c r="O86" s="43" t="s">
        <v>25</v>
      </c>
    </row>
    <row r="87" spans="1:15" ht="60" x14ac:dyDescent="0.25">
      <c r="A87" s="38" t="s">
        <v>17</v>
      </c>
      <c r="B87" s="15" t="s">
        <v>38</v>
      </c>
      <c r="C87" s="15" t="s">
        <v>218</v>
      </c>
      <c r="D87" s="15" t="s">
        <v>329</v>
      </c>
      <c r="E87" s="15" t="s">
        <v>21</v>
      </c>
      <c r="F87" s="39">
        <v>1</v>
      </c>
      <c r="G87" s="39">
        <v>0.04</v>
      </c>
      <c r="H87" s="38" t="s">
        <v>330</v>
      </c>
      <c r="I87" s="38" t="s">
        <v>331</v>
      </c>
      <c r="J87" s="38" t="s">
        <v>332</v>
      </c>
      <c r="K87" s="40">
        <v>2.86E-2</v>
      </c>
      <c r="L87" s="41">
        <f t="shared" si="4"/>
        <v>3.09E-2</v>
      </c>
      <c r="M87" s="42">
        <v>62000</v>
      </c>
      <c r="N87" s="43">
        <v>45292</v>
      </c>
      <c r="O87" s="43" t="s">
        <v>25</v>
      </c>
    </row>
    <row r="88" spans="1:15" ht="105" x14ac:dyDescent="0.25">
      <c r="A88" s="38" t="s">
        <v>17</v>
      </c>
      <c r="B88" s="15" t="s">
        <v>18</v>
      </c>
      <c r="C88" s="15" t="s">
        <v>218</v>
      </c>
      <c r="D88" s="15" t="s">
        <v>333</v>
      </c>
      <c r="E88" s="15" t="s">
        <v>334</v>
      </c>
      <c r="F88" s="39">
        <v>1</v>
      </c>
      <c r="G88" s="39">
        <v>0.08</v>
      </c>
      <c r="H88" s="38" t="s">
        <v>335</v>
      </c>
      <c r="I88" s="38" t="s">
        <v>336</v>
      </c>
      <c r="J88" s="38" t="s">
        <v>337</v>
      </c>
      <c r="K88" s="40">
        <v>0.1028</v>
      </c>
      <c r="L88" s="41">
        <f t="shared" si="4"/>
        <v>0.1051</v>
      </c>
      <c r="M88" s="42">
        <v>62000</v>
      </c>
      <c r="N88" s="43">
        <v>45292</v>
      </c>
      <c r="O88" s="43" t="s">
        <v>25</v>
      </c>
    </row>
    <row r="89" spans="1:15" ht="105" x14ac:dyDescent="0.25">
      <c r="A89" s="38" t="s">
        <v>17</v>
      </c>
      <c r="B89" s="15" t="s">
        <v>18</v>
      </c>
      <c r="C89" s="15" t="s">
        <v>218</v>
      </c>
      <c r="D89" s="15" t="s">
        <v>338</v>
      </c>
      <c r="E89" s="15" t="s">
        <v>334</v>
      </c>
      <c r="F89" s="39">
        <v>4.12</v>
      </c>
      <c r="G89" s="39">
        <v>0.12</v>
      </c>
      <c r="H89" s="38" t="s">
        <v>339</v>
      </c>
      <c r="I89" s="38" t="s">
        <v>340</v>
      </c>
      <c r="J89" s="38" t="s">
        <v>341</v>
      </c>
      <c r="K89" s="40">
        <v>0.12570000000000001</v>
      </c>
      <c r="L89" s="41">
        <f t="shared" si="4"/>
        <v>0.128</v>
      </c>
      <c r="M89" s="42">
        <v>15084</v>
      </c>
      <c r="N89" s="43">
        <v>45292</v>
      </c>
      <c r="O89" s="43" t="s">
        <v>25</v>
      </c>
    </row>
    <row r="90" spans="1:15" ht="105" x14ac:dyDescent="0.25">
      <c r="A90" s="38" t="s">
        <v>17</v>
      </c>
      <c r="B90" s="15" t="s">
        <v>18</v>
      </c>
      <c r="C90" s="15" t="s">
        <v>218</v>
      </c>
      <c r="D90" s="15" t="s">
        <v>342</v>
      </c>
      <c r="E90" s="15" t="s">
        <v>334</v>
      </c>
      <c r="F90" s="39">
        <v>3.75</v>
      </c>
      <c r="G90" s="39">
        <v>0.17</v>
      </c>
      <c r="H90" s="38" t="s">
        <v>343</v>
      </c>
      <c r="I90" s="38" t="s">
        <v>344</v>
      </c>
      <c r="J90" s="38" t="s">
        <v>345</v>
      </c>
      <c r="K90" s="40">
        <v>0.1328</v>
      </c>
      <c r="L90" s="41">
        <f t="shared" si="4"/>
        <v>0.1351</v>
      </c>
      <c r="M90" s="42">
        <v>16536</v>
      </c>
      <c r="N90" s="43">
        <v>45292</v>
      </c>
      <c r="O90" s="43" t="s">
        <v>25</v>
      </c>
    </row>
    <row r="91" spans="1:15" ht="60" x14ac:dyDescent="0.25">
      <c r="A91" s="38" t="s">
        <v>17</v>
      </c>
      <c r="B91" s="15" t="s">
        <v>18</v>
      </c>
      <c r="C91" s="15" t="s">
        <v>218</v>
      </c>
      <c r="D91" s="15" t="s">
        <v>346</v>
      </c>
      <c r="E91" s="15" t="s">
        <v>21</v>
      </c>
      <c r="F91" s="39">
        <v>1</v>
      </c>
      <c r="G91" s="39">
        <v>0.05</v>
      </c>
      <c r="H91" s="38" t="s">
        <v>347</v>
      </c>
      <c r="I91" s="38" t="s">
        <v>348</v>
      </c>
      <c r="J91" s="38" t="s">
        <v>349</v>
      </c>
      <c r="K91" s="40">
        <v>3.1899999999999998E-2</v>
      </c>
      <c r="L91" s="41">
        <f t="shared" si="4"/>
        <v>3.4199999999999994E-2</v>
      </c>
      <c r="M91" s="42">
        <v>62000</v>
      </c>
      <c r="N91" s="43">
        <v>45292</v>
      </c>
      <c r="O91" s="43" t="s">
        <v>25</v>
      </c>
    </row>
    <row r="92" spans="1:15" ht="60" x14ac:dyDescent="0.25">
      <c r="A92" s="38" t="s">
        <v>17</v>
      </c>
      <c r="B92" s="15" t="s">
        <v>18</v>
      </c>
      <c r="C92" s="15" t="s">
        <v>218</v>
      </c>
      <c r="D92" s="15" t="s">
        <v>350</v>
      </c>
      <c r="E92" s="15" t="s">
        <v>21</v>
      </c>
      <c r="F92" s="39">
        <v>1</v>
      </c>
      <c r="G92" s="39">
        <v>0.05</v>
      </c>
      <c r="H92" s="38" t="s">
        <v>351</v>
      </c>
      <c r="I92" s="38" t="s">
        <v>352</v>
      </c>
      <c r="J92" s="38" t="s">
        <v>353</v>
      </c>
      <c r="K92" s="40">
        <v>3.2000000000000001E-2</v>
      </c>
      <c r="L92" s="41">
        <f t="shared" si="4"/>
        <v>3.4299999999999997E-2</v>
      </c>
      <c r="M92" s="42">
        <v>62000</v>
      </c>
      <c r="N92" s="43">
        <v>45292</v>
      </c>
      <c r="O92" s="43" t="s">
        <v>25</v>
      </c>
    </row>
    <row r="93" spans="1:15" ht="105" x14ac:dyDescent="0.25">
      <c r="A93" s="38" t="s">
        <v>17</v>
      </c>
      <c r="B93" s="15" t="s">
        <v>18</v>
      </c>
      <c r="C93" s="15" t="s">
        <v>218</v>
      </c>
      <c r="D93" s="15" t="s">
        <v>354</v>
      </c>
      <c r="E93" s="15" t="s">
        <v>334</v>
      </c>
      <c r="F93" s="39">
        <v>3.75</v>
      </c>
      <c r="G93" s="39">
        <v>0.14000000000000001</v>
      </c>
      <c r="H93" s="38" t="s">
        <v>355</v>
      </c>
      <c r="I93" s="38" t="s">
        <v>356</v>
      </c>
      <c r="J93" s="38" t="s">
        <v>357</v>
      </c>
      <c r="K93" s="40">
        <v>0.105</v>
      </c>
      <c r="L93" s="41">
        <f>K93+0.002</f>
        <v>0.107</v>
      </c>
      <c r="M93" s="42">
        <v>16583</v>
      </c>
      <c r="N93" s="43">
        <v>45292</v>
      </c>
      <c r="O93" s="43" t="s">
        <v>25</v>
      </c>
    </row>
    <row r="94" spans="1:15" ht="45" x14ac:dyDescent="0.25">
      <c r="A94" s="38" t="s">
        <v>17</v>
      </c>
      <c r="B94" s="15" t="s">
        <v>18</v>
      </c>
      <c r="C94" s="15" t="s">
        <v>358</v>
      </c>
      <c r="D94" s="15" t="s">
        <v>359</v>
      </c>
      <c r="E94" s="15" t="s">
        <v>21</v>
      </c>
      <c r="F94" s="39">
        <v>4.72</v>
      </c>
      <c r="G94" s="39">
        <v>0.15</v>
      </c>
      <c r="H94" s="38" t="s">
        <v>360</v>
      </c>
      <c r="I94" s="38" t="s">
        <v>361</v>
      </c>
      <c r="J94" s="38" t="s">
        <v>362</v>
      </c>
      <c r="K94" s="40">
        <v>9.6500000000000002E-2</v>
      </c>
      <c r="L94" s="41">
        <f>K94+0.002</f>
        <v>9.8500000000000004E-2</v>
      </c>
      <c r="M94" s="42">
        <v>13200</v>
      </c>
      <c r="N94" s="43">
        <v>45292</v>
      </c>
      <c r="O94" s="43" t="s">
        <v>25</v>
      </c>
    </row>
    <row r="95" spans="1:15" ht="45" x14ac:dyDescent="0.25">
      <c r="A95" s="38" t="s">
        <v>17</v>
      </c>
      <c r="B95" s="15" t="s">
        <v>18</v>
      </c>
      <c r="C95" s="15" t="s">
        <v>358</v>
      </c>
      <c r="D95" s="15" t="s">
        <v>363</v>
      </c>
      <c r="E95" s="15" t="s">
        <v>21</v>
      </c>
      <c r="F95" s="39">
        <v>4.72</v>
      </c>
      <c r="G95" s="39">
        <v>0.15</v>
      </c>
      <c r="H95" s="38" t="s">
        <v>364</v>
      </c>
      <c r="I95" s="38" t="s">
        <v>365</v>
      </c>
      <c r="J95" s="38" t="s">
        <v>366</v>
      </c>
      <c r="K95" s="40">
        <v>9.6500000000000002E-2</v>
      </c>
      <c r="L95" s="41">
        <f t="shared" ref="L95:L99" si="5">K95+0.002</f>
        <v>9.8500000000000004E-2</v>
      </c>
      <c r="M95" s="42">
        <v>13200</v>
      </c>
      <c r="N95" s="43">
        <v>45292</v>
      </c>
      <c r="O95" s="43" t="s">
        <v>25</v>
      </c>
    </row>
    <row r="96" spans="1:15" ht="45" x14ac:dyDescent="0.25">
      <c r="A96" s="38" t="s">
        <v>17</v>
      </c>
      <c r="B96" s="15" t="s">
        <v>18</v>
      </c>
      <c r="C96" s="15" t="s">
        <v>358</v>
      </c>
      <c r="D96" s="15" t="s">
        <v>367</v>
      </c>
      <c r="E96" s="15" t="s">
        <v>21</v>
      </c>
      <c r="F96" s="39">
        <v>4.72</v>
      </c>
      <c r="G96" s="39">
        <v>0.15</v>
      </c>
      <c r="H96" s="38" t="s">
        <v>368</v>
      </c>
      <c r="I96" s="38" t="s">
        <v>369</v>
      </c>
      <c r="J96" s="38" t="s">
        <v>370</v>
      </c>
      <c r="K96" s="40">
        <v>9.6500000000000002E-2</v>
      </c>
      <c r="L96" s="41">
        <f t="shared" si="5"/>
        <v>9.8500000000000004E-2</v>
      </c>
      <c r="M96" s="42">
        <v>13200</v>
      </c>
      <c r="N96" s="43">
        <v>45292</v>
      </c>
      <c r="O96" s="43" t="s">
        <v>25</v>
      </c>
    </row>
    <row r="97" spans="1:15" ht="45" x14ac:dyDescent="0.25">
      <c r="A97" s="38" t="s">
        <v>17</v>
      </c>
      <c r="B97" s="15" t="s">
        <v>18</v>
      </c>
      <c r="C97" s="15" t="s">
        <v>358</v>
      </c>
      <c r="D97" s="15" t="s">
        <v>371</v>
      </c>
      <c r="E97" s="15" t="s">
        <v>21</v>
      </c>
      <c r="F97" s="39">
        <v>4.79</v>
      </c>
      <c r="G97" s="39">
        <v>0.15</v>
      </c>
      <c r="H97" s="38" t="s">
        <v>372</v>
      </c>
      <c r="I97" s="38" t="s">
        <v>373</v>
      </c>
      <c r="J97" s="38" t="s">
        <v>374</v>
      </c>
      <c r="K97" s="40">
        <v>9.6500000000000002E-2</v>
      </c>
      <c r="L97" s="41">
        <f t="shared" si="5"/>
        <v>9.8500000000000004E-2</v>
      </c>
      <c r="M97" s="42">
        <v>13200</v>
      </c>
      <c r="N97" s="43">
        <v>45292</v>
      </c>
      <c r="O97" s="43" t="s">
        <v>25</v>
      </c>
    </row>
    <row r="98" spans="1:15" ht="45" x14ac:dyDescent="0.25">
      <c r="A98" s="38" t="s">
        <v>17</v>
      </c>
      <c r="B98" s="15" t="s">
        <v>18</v>
      </c>
      <c r="C98" s="15" t="s">
        <v>358</v>
      </c>
      <c r="D98" s="15" t="s">
        <v>375</v>
      </c>
      <c r="E98" s="15" t="s">
        <v>21</v>
      </c>
      <c r="F98" s="39">
        <v>4.5999999999999996</v>
      </c>
      <c r="G98" s="39">
        <v>0.14000000000000001</v>
      </c>
      <c r="H98" s="38" t="s">
        <v>376</v>
      </c>
      <c r="I98" s="38" t="s">
        <v>377</v>
      </c>
      <c r="J98" s="38" t="s">
        <v>378</v>
      </c>
      <c r="K98" s="40">
        <v>9.6500000000000002E-2</v>
      </c>
      <c r="L98" s="41">
        <f t="shared" si="5"/>
        <v>9.8500000000000004E-2</v>
      </c>
      <c r="M98" s="42">
        <v>13600</v>
      </c>
      <c r="N98" s="43">
        <v>45292</v>
      </c>
      <c r="O98" s="43" t="s">
        <v>25</v>
      </c>
    </row>
    <row r="99" spans="1:15" ht="45" x14ac:dyDescent="0.25">
      <c r="A99" s="38" t="s">
        <v>17</v>
      </c>
      <c r="B99" s="15" t="s">
        <v>18</v>
      </c>
      <c r="C99" s="15" t="s">
        <v>358</v>
      </c>
      <c r="D99" s="15" t="s">
        <v>379</v>
      </c>
      <c r="E99" s="15" t="s">
        <v>21</v>
      </c>
      <c r="F99" s="39">
        <v>4.51</v>
      </c>
      <c r="G99" s="39">
        <v>0.14000000000000001</v>
      </c>
      <c r="H99" s="38" t="s">
        <v>380</v>
      </c>
      <c r="I99" s="38" t="s">
        <v>381</v>
      </c>
      <c r="J99" s="38" t="s">
        <v>382</v>
      </c>
      <c r="K99" s="40">
        <v>9.6500000000000002E-2</v>
      </c>
      <c r="L99" s="41">
        <f t="shared" si="5"/>
        <v>9.8500000000000004E-2</v>
      </c>
      <c r="M99" s="42">
        <v>14000</v>
      </c>
      <c r="N99" s="43">
        <v>45292</v>
      </c>
      <c r="O99" s="43" t="s">
        <v>25</v>
      </c>
    </row>
    <row r="100" spans="1:15" ht="45" x14ac:dyDescent="0.25">
      <c r="A100" s="38" t="s">
        <v>17</v>
      </c>
      <c r="B100" s="15" t="s">
        <v>18</v>
      </c>
      <c r="C100" s="15" t="s">
        <v>358</v>
      </c>
      <c r="D100" s="15" t="s">
        <v>383</v>
      </c>
      <c r="E100" s="15" t="s">
        <v>21</v>
      </c>
      <c r="F100" s="39">
        <v>1</v>
      </c>
      <c r="G100" s="39">
        <v>0.03</v>
      </c>
      <c r="H100" s="38" t="s">
        <v>384</v>
      </c>
      <c r="I100" s="59" t="s">
        <v>385</v>
      </c>
      <c r="J100" s="59" t="s">
        <v>386</v>
      </c>
      <c r="K100" s="40">
        <v>2.35E-2</v>
      </c>
      <c r="L100" s="41">
        <f>K100+0.0023</f>
        <v>2.58E-2</v>
      </c>
      <c r="M100" s="42">
        <v>62094</v>
      </c>
      <c r="N100" s="43">
        <v>45292</v>
      </c>
      <c r="O100" s="43" t="s">
        <v>25</v>
      </c>
    </row>
    <row r="101" spans="1:15" ht="45" x14ac:dyDescent="0.25">
      <c r="A101" s="38" t="s">
        <v>17</v>
      </c>
      <c r="B101" s="15" t="s">
        <v>18</v>
      </c>
      <c r="C101" s="15" t="s">
        <v>358</v>
      </c>
      <c r="D101" s="15" t="s">
        <v>387</v>
      </c>
      <c r="E101" s="15" t="s">
        <v>21</v>
      </c>
      <c r="F101" s="39">
        <v>1</v>
      </c>
      <c r="G101" s="39">
        <v>0.03</v>
      </c>
      <c r="H101" s="38" t="s">
        <v>388</v>
      </c>
      <c r="I101" s="38" t="s">
        <v>389</v>
      </c>
      <c r="J101" s="38" t="s">
        <v>390</v>
      </c>
      <c r="K101" s="40">
        <v>2.35E-2</v>
      </c>
      <c r="L101" s="41">
        <f t="shared" ref="L101:L104" si="6">K101+0.0023</f>
        <v>2.58E-2</v>
      </c>
      <c r="M101" s="42">
        <v>62094</v>
      </c>
      <c r="N101" s="43">
        <v>45292</v>
      </c>
      <c r="O101" s="43" t="s">
        <v>25</v>
      </c>
    </row>
    <row r="102" spans="1:15" ht="45" x14ac:dyDescent="0.25">
      <c r="A102" s="38" t="s">
        <v>17</v>
      </c>
      <c r="B102" s="15" t="s">
        <v>18</v>
      </c>
      <c r="C102" s="15" t="s">
        <v>358</v>
      </c>
      <c r="D102" s="15" t="s">
        <v>391</v>
      </c>
      <c r="E102" s="15" t="s">
        <v>21</v>
      </c>
      <c r="F102" s="39">
        <v>1</v>
      </c>
      <c r="G102" s="39">
        <v>0.03</v>
      </c>
      <c r="H102" s="38" t="s">
        <v>392</v>
      </c>
      <c r="I102" s="59" t="s">
        <v>393</v>
      </c>
      <c r="J102" s="59" t="s">
        <v>394</v>
      </c>
      <c r="K102" s="40">
        <v>2.35E-2</v>
      </c>
      <c r="L102" s="41">
        <f t="shared" si="6"/>
        <v>2.58E-2</v>
      </c>
      <c r="M102" s="42">
        <v>62094</v>
      </c>
      <c r="N102" s="43">
        <v>45292</v>
      </c>
      <c r="O102" s="43" t="s">
        <v>25</v>
      </c>
    </row>
    <row r="103" spans="1:15" ht="45" x14ac:dyDescent="0.25">
      <c r="A103" s="38" t="s">
        <v>17</v>
      </c>
      <c r="B103" s="15" t="s">
        <v>18</v>
      </c>
      <c r="C103" s="15" t="s">
        <v>358</v>
      </c>
      <c r="D103" s="15" t="s">
        <v>395</v>
      </c>
      <c r="E103" s="15" t="s">
        <v>21</v>
      </c>
      <c r="F103" s="39">
        <v>1</v>
      </c>
      <c r="G103" s="39">
        <v>0.03</v>
      </c>
      <c r="H103" s="38" t="s">
        <v>396</v>
      </c>
      <c r="I103" s="38" t="s">
        <v>397</v>
      </c>
      <c r="J103" s="38" t="s">
        <v>398</v>
      </c>
      <c r="K103" s="40">
        <v>2.35E-2</v>
      </c>
      <c r="L103" s="41">
        <f t="shared" si="6"/>
        <v>2.58E-2</v>
      </c>
      <c r="M103" s="42">
        <v>62094</v>
      </c>
      <c r="N103" s="43">
        <v>45292</v>
      </c>
      <c r="O103" s="43" t="s">
        <v>25</v>
      </c>
    </row>
    <row r="104" spans="1:15" ht="45" x14ac:dyDescent="0.25">
      <c r="A104" s="38" t="s">
        <v>17</v>
      </c>
      <c r="B104" s="15" t="s">
        <v>18</v>
      </c>
      <c r="C104" s="15" t="s">
        <v>358</v>
      </c>
      <c r="D104" s="38" t="s">
        <v>399</v>
      </c>
      <c r="E104" s="15" t="s">
        <v>21</v>
      </c>
      <c r="F104" s="39">
        <v>1</v>
      </c>
      <c r="G104" s="39">
        <v>0.03</v>
      </c>
      <c r="H104" s="38" t="s">
        <v>400</v>
      </c>
      <c r="I104" s="38" t="s">
        <v>401</v>
      </c>
      <c r="J104" s="38" t="s">
        <v>402</v>
      </c>
      <c r="K104" s="40">
        <v>2.35E-2</v>
      </c>
      <c r="L104" s="41">
        <f t="shared" si="6"/>
        <v>2.58E-2</v>
      </c>
      <c r="M104" s="42">
        <v>62094</v>
      </c>
      <c r="N104" s="43">
        <v>45292</v>
      </c>
      <c r="O104" s="43" t="s">
        <v>25</v>
      </c>
    </row>
    <row r="105" spans="1:15" s="25" customFormat="1" ht="60" x14ac:dyDescent="0.25">
      <c r="A105" s="38" t="s">
        <v>403</v>
      </c>
      <c r="B105" s="15" t="s">
        <v>404</v>
      </c>
      <c r="C105" s="15" t="s">
        <v>19</v>
      </c>
      <c r="D105" s="38" t="s">
        <v>405</v>
      </c>
      <c r="E105" s="15" t="s">
        <v>21</v>
      </c>
      <c r="F105" s="39">
        <v>5.13</v>
      </c>
      <c r="G105" s="39">
        <v>0.11</v>
      </c>
      <c r="H105" s="38" t="s">
        <v>406</v>
      </c>
      <c r="I105" s="38" t="s">
        <v>407</v>
      </c>
      <c r="J105" s="38" t="s">
        <v>408</v>
      </c>
      <c r="K105" s="40">
        <v>4.5600000000000002E-2</v>
      </c>
      <c r="L105" s="41">
        <f>K105+0.002</f>
        <v>4.7600000000000003E-2</v>
      </c>
      <c r="M105" s="53">
        <v>12375</v>
      </c>
      <c r="N105" s="43">
        <v>45292</v>
      </c>
      <c r="O105" s="43" t="s">
        <v>409</v>
      </c>
    </row>
    <row r="106" spans="1:15" ht="45" x14ac:dyDescent="0.25">
      <c r="A106" s="59" t="s">
        <v>403</v>
      </c>
      <c r="B106" s="15" t="s">
        <v>410</v>
      </c>
      <c r="C106" s="50" t="s">
        <v>19</v>
      </c>
      <c r="D106" s="59" t="s">
        <v>411</v>
      </c>
      <c r="E106" s="15" t="s">
        <v>21</v>
      </c>
      <c r="F106" s="51">
        <v>5.0999999999999996</v>
      </c>
      <c r="G106" s="51">
        <v>0.08</v>
      </c>
      <c r="H106" s="59" t="s">
        <v>412</v>
      </c>
      <c r="I106" s="59" t="s">
        <v>413</v>
      </c>
      <c r="J106" s="59" t="s">
        <v>414</v>
      </c>
      <c r="K106" s="41">
        <v>4.9599999999999998E-2</v>
      </c>
      <c r="L106" s="41">
        <f t="shared" ref="L106:L124" si="7">K106+0.002</f>
        <v>5.16E-2</v>
      </c>
      <c r="M106" s="42">
        <v>12400</v>
      </c>
      <c r="N106" s="43">
        <v>45292</v>
      </c>
      <c r="O106" s="43" t="s">
        <v>415</v>
      </c>
    </row>
    <row r="107" spans="1:15" ht="45" x14ac:dyDescent="0.25">
      <c r="A107" s="38" t="s">
        <v>403</v>
      </c>
      <c r="B107" s="15" t="s">
        <v>416</v>
      </c>
      <c r="C107" s="15" t="s">
        <v>19</v>
      </c>
      <c r="D107" s="38" t="s">
        <v>417</v>
      </c>
      <c r="E107" s="15" t="s">
        <v>21</v>
      </c>
      <c r="F107" s="39">
        <v>4.4000000000000004</v>
      </c>
      <c r="G107" s="39">
        <v>0.15</v>
      </c>
      <c r="H107" s="58" t="s">
        <v>418</v>
      </c>
      <c r="I107" s="38" t="s">
        <v>419</v>
      </c>
      <c r="J107" s="38" t="s">
        <v>420</v>
      </c>
      <c r="K107" s="40">
        <v>0.1084</v>
      </c>
      <c r="L107" s="41">
        <f t="shared" si="7"/>
        <v>0.1104</v>
      </c>
      <c r="M107" s="42">
        <v>14400</v>
      </c>
      <c r="N107" s="43">
        <v>45292</v>
      </c>
      <c r="O107" s="43" t="s">
        <v>415</v>
      </c>
    </row>
    <row r="108" spans="1:15" ht="45" x14ac:dyDescent="0.25">
      <c r="A108" s="59" t="s">
        <v>403</v>
      </c>
      <c r="B108" s="15" t="s">
        <v>421</v>
      </c>
      <c r="C108" s="50" t="s">
        <v>19</v>
      </c>
      <c r="D108" s="59" t="s">
        <v>422</v>
      </c>
      <c r="E108" s="15" t="s">
        <v>21</v>
      </c>
      <c r="F108" s="51">
        <v>4.8</v>
      </c>
      <c r="G108" s="51">
        <v>0.15</v>
      </c>
      <c r="H108" s="59" t="s">
        <v>423</v>
      </c>
      <c r="I108" s="59" t="s">
        <v>424</v>
      </c>
      <c r="J108" s="59" t="s">
        <v>425</v>
      </c>
      <c r="K108" s="41">
        <v>9.7799999999999998E-2</v>
      </c>
      <c r="L108" s="41">
        <f t="shared" si="7"/>
        <v>9.98E-2</v>
      </c>
      <c r="M108" s="42">
        <v>13200</v>
      </c>
      <c r="N108" s="43">
        <v>45292</v>
      </c>
      <c r="O108" s="43" t="s">
        <v>415</v>
      </c>
    </row>
    <row r="109" spans="1:15" ht="45" x14ac:dyDescent="0.25">
      <c r="A109" s="38" t="s">
        <v>403</v>
      </c>
      <c r="B109" s="15" t="s">
        <v>426</v>
      </c>
      <c r="C109" s="15" t="s">
        <v>19</v>
      </c>
      <c r="D109" s="38" t="s">
        <v>427</v>
      </c>
      <c r="E109" s="15" t="s">
        <v>21</v>
      </c>
      <c r="F109" s="39">
        <v>4.0999999999999996</v>
      </c>
      <c r="G109" s="39">
        <v>0.3</v>
      </c>
      <c r="H109" s="58" t="s">
        <v>428</v>
      </c>
      <c r="I109" s="38" t="s">
        <v>429</v>
      </c>
      <c r="J109" s="38">
        <v>70074670386</v>
      </c>
      <c r="K109" s="40">
        <v>0.1908</v>
      </c>
      <c r="L109" s="41">
        <f t="shared" si="7"/>
        <v>0.1928</v>
      </c>
      <c r="M109" s="42">
        <v>15200</v>
      </c>
      <c r="N109" s="43">
        <v>45292</v>
      </c>
      <c r="O109" s="43" t="s">
        <v>415</v>
      </c>
    </row>
    <row r="110" spans="1:15" ht="45" x14ac:dyDescent="0.25">
      <c r="A110" s="38" t="s">
        <v>403</v>
      </c>
      <c r="B110" s="15" t="s">
        <v>430</v>
      </c>
      <c r="C110" s="15" t="s">
        <v>19</v>
      </c>
      <c r="D110" s="38" t="s">
        <v>431</v>
      </c>
      <c r="E110" s="15" t="s">
        <v>21</v>
      </c>
      <c r="F110" s="39">
        <v>4.8</v>
      </c>
      <c r="G110" s="39">
        <v>0.15</v>
      </c>
      <c r="H110" s="38" t="s">
        <v>432</v>
      </c>
      <c r="I110" s="38" t="s">
        <v>433</v>
      </c>
      <c r="J110" s="38" t="s">
        <v>434</v>
      </c>
      <c r="K110" s="40">
        <v>9.6500000000000002E-2</v>
      </c>
      <c r="L110" s="41">
        <f t="shared" si="7"/>
        <v>9.8500000000000004E-2</v>
      </c>
      <c r="M110" s="42">
        <v>13200</v>
      </c>
      <c r="N110" s="43">
        <v>45292</v>
      </c>
      <c r="O110" s="43" t="s">
        <v>415</v>
      </c>
    </row>
    <row r="111" spans="1:15" ht="60" x14ac:dyDescent="0.25">
      <c r="A111" s="38" t="s">
        <v>403</v>
      </c>
      <c r="B111" s="15" t="s">
        <v>435</v>
      </c>
      <c r="C111" s="15" t="s">
        <v>19</v>
      </c>
      <c r="D111" s="38" t="s">
        <v>436</v>
      </c>
      <c r="E111" s="15" t="s">
        <v>21</v>
      </c>
      <c r="F111" s="39">
        <v>4.0999999999999996</v>
      </c>
      <c r="G111" s="39">
        <v>0.3</v>
      </c>
      <c r="H111" s="58" t="s">
        <v>437</v>
      </c>
      <c r="I111" s="38" t="s">
        <v>438</v>
      </c>
      <c r="J111" s="38">
        <v>70074670423</v>
      </c>
      <c r="K111" s="40">
        <v>0.19289999999999999</v>
      </c>
      <c r="L111" s="41">
        <f t="shared" si="7"/>
        <v>0.19489999999999999</v>
      </c>
      <c r="M111" s="42">
        <v>15200</v>
      </c>
      <c r="N111" s="43">
        <v>45292</v>
      </c>
      <c r="O111" s="43" t="s">
        <v>415</v>
      </c>
    </row>
    <row r="112" spans="1:15" ht="45" x14ac:dyDescent="0.25">
      <c r="A112" s="59" t="s">
        <v>403</v>
      </c>
      <c r="B112" s="15" t="s">
        <v>439</v>
      </c>
      <c r="C112" s="50" t="s">
        <v>19</v>
      </c>
      <c r="D112" s="59" t="s">
        <v>440</v>
      </c>
      <c r="E112" s="15" t="s">
        <v>21</v>
      </c>
      <c r="F112" s="51">
        <v>4.8</v>
      </c>
      <c r="G112" s="51">
        <v>0.15</v>
      </c>
      <c r="H112" s="59" t="s">
        <v>441</v>
      </c>
      <c r="I112" s="59" t="s">
        <v>442</v>
      </c>
      <c r="J112" s="59" t="s">
        <v>443</v>
      </c>
      <c r="K112" s="41">
        <v>9.5000000000000001E-2</v>
      </c>
      <c r="L112" s="41">
        <f t="shared" si="7"/>
        <v>9.7000000000000003E-2</v>
      </c>
      <c r="M112" s="42">
        <v>13200</v>
      </c>
      <c r="N112" s="43">
        <v>45292</v>
      </c>
      <c r="O112" s="43" t="s">
        <v>415</v>
      </c>
    </row>
    <row r="113" spans="1:15" ht="45" x14ac:dyDescent="0.25">
      <c r="A113" s="38" t="s">
        <v>403</v>
      </c>
      <c r="B113" s="15" t="s">
        <v>444</v>
      </c>
      <c r="C113" s="15" t="s">
        <v>19</v>
      </c>
      <c r="D113" s="38" t="s">
        <v>445</v>
      </c>
      <c r="E113" s="15" t="s">
        <v>21</v>
      </c>
      <c r="F113" s="39">
        <v>4.0999999999999996</v>
      </c>
      <c r="G113" s="39">
        <v>0.3</v>
      </c>
      <c r="H113" s="58" t="s">
        <v>446</v>
      </c>
      <c r="I113" s="38">
        <v>70074670478</v>
      </c>
      <c r="J113" s="38">
        <v>70074670461</v>
      </c>
      <c r="K113" s="40">
        <v>0.19289999999999999</v>
      </c>
      <c r="L113" s="41">
        <f t="shared" si="7"/>
        <v>0.19489999999999999</v>
      </c>
      <c r="M113" s="42">
        <v>15200</v>
      </c>
      <c r="N113" s="43">
        <v>45292</v>
      </c>
      <c r="O113" s="43" t="s">
        <v>415</v>
      </c>
    </row>
    <row r="114" spans="1:15" ht="75" x14ac:dyDescent="0.25">
      <c r="A114" s="38" t="s">
        <v>403</v>
      </c>
      <c r="B114" s="15" t="s">
        <v>447</v>
      </c>
      <c r="C114" s="15" t="s">
        <v>19</v>
      </c>
      <c r="D114" s="38" t="s">
        <v>448</v>
      </c>
      <c r="E114" s="15" t="s">
        <v>21</v>
      </c>
      <c r="F114" s="39">
        <v>4.8</v>
      </c>
      <c r="G114" s="39">
        <v>0.15</v>
      </c>
      <c r="H114" s="38" t="s">
        <v>449</v>
      </c>
      <c r="I114" s="38" t="s">
        <v>450</v>
      </c>
      <c r="J114" s="38" t="s">
        <v>451</v>
      </c>
      <c r="K114" s="40">
        <v>0.1022</v>
      </c>
      <c r="L114" s="41">
        <f t="shared" si="7"/>
        <v>0.1042</v>
      </c>
      <c r="M114" s="42">
        <v>13200</v>
      </c>
      <c r="N114" s="43">
        <v>45292</v>
      </c>
      <c r="O114" s="43" t="s">
        <v>415</v>
      </c>
    </row>
    <row r="115" spans="1:15" ht="75" x14ac:dyDescent="0.25">
      <c r="A115" s="38" t="s">
        <v>403</v>
      </c>
      <c r="B115" s="15" t="s">
        <v>452</v>
      </c>
      <c r="C115" s="15" t="s">
        <v>19</v>
      </c>
      <c r="D115" s="38" t="s">
        <v>453</v>
      </c>
      <c r="E115" s="15" t="s">
        <v>21</v>
      </c>
      <c r="F115" s="39">
        <v>4.0999999999999996</v>
      </c>
      <c r="G115" s="39">
        <v>0.3</v>
      </c>
      <c r="H115" s="62" t="s">
        <v>454</v>
      </c>
      <c r="I115" s="38">
        <v>70074670515</v>
      </c>
      <c r="J115" s="38">
        <v>70074670508</v>
      </c>
      <c r="K115" s="40">
        <v>0.19289999999999999</v>
      </c>
      <c r="L115" s="41">
        <f t="shared" si="7"/>
        <v>0.19489999999999999</v>
      </c>
      <c r="M115" s="42">
        <v>15200</v>
      </c>
      <c r="N115" s="43">
        <v>45292</v>
      </c>
      <c r="O115" s="43" t="s">
        <v>415</v>
      </c>
    </row>
    <row r="116" spans="1:15" ht="45" x14ac:dyDescent="0.25">
      <c r="A116" s="38" t="s">
        <v>403</v>
      </c>
      <c r="B116" s="15" t="s">
        <v>455</v>
      </c>
      <c r="C116" s="15" t="s">
        <v>19</v>
      </c>
      <c r="D116" s="38" t="s">
        <v>456</v>
      </c>
      <c r="E116" s="15" t="s">
        <v>21</v>
      </c>
      <c r="F116" s="39">
        <v>4.8</v>
      </c>
      <c r="G116" s="39">
        <v>0.15</v>
      </c>
      <c r="H116" s="38" t="s">
        <v>457</v>
      </c>
      <c r="I116" s="38" t="s">
        <v>458</v>
      </c>
      <c r="J116" s="38" t="s">
        <v>459</v>
      </c>
      <c r="K116" s="40">
        <v>5.4199999999999998E-2</v>
      </c>
      <c r="L116" s="41">
        <f t="shared" si="7"/>
        <v>5.62E-2</v>
      </c>
      <c r="M116" s="42">
        <v>13200</v>
      </c>
      <c r="N116" s="43">
        <v>45292</v>
      </c>
      <c r="O116" s="43" t="s">
        <v>415</v>
      </c>
    </row>
    <row r="117" spans="1:15" ht="45" x14ac:dyDescent="0.25">
      <c r="A117" s="38" t="s">
        <v>403</v>
      </c>
      <c r="B117" s="15" t="s">
        <v>460</v>
      </c>
      <c r="C117" s="15" t="s">
        <v>19</v>
      </c>
      <c r="D117" s="38" t="s">
        <v>461</v>
      </c>
      <c r="E117" s="15" t="s">
        <v>21</v>
      </c>
      <c r="F117" s="39">
        <v>4.0999999999999996</v>
      </c>
      <c r="G117" s="39">
        <v>0.3</v>
      </c>
      <c r="H117" s="58" t="s">
        <v>462</v>
      </c>
      <c r="I117" s="38">
        <v>70074670553</v>
      </c>
      <c r="J117" s="38">
        <v>70074670546</v>
      </c>
      <c r="K117" s="40">
        <v>0.1074</v>
      </c>
      <c r="L117" s="41">
        <f t="shared" si="7"/>
        <v>0.1094</v>
      </c>
      <c r="M117" s="42">
        <v>15200</v>
      </c>
      <c r="N117" s="43">
        <v>45292</v>
      </c>
      <c r="O117" s="43" t="s">
        <v>415</v>
      </c>
    </row>
    <row r="118" spans="1:15" ht="45" x14ac:dyDescent="0.25">
      <c r="A118" s="38" t="s">
        <v>403</v>
      </c>
      <c r="B118" s="15" t="s">
        <v>460</v>
      </c>
      <c r="C118" s="15" t="s">
        <v>19</v>
      </c>
      <c r="D118" s="38" t="s">
        <v>463</v>
      </c>
      <c r="E118" s="15" t="s">
        <v>21</v>
      </c>
      <c r="F118" s="39">
        <v>4.0999999999999996</v>
      </c>
      <c r="G118" s="39">
        <v>0.3</v>
      </c>
      <c r="H118" s="58" t="s">
        <v>464</v>
      </c>
      <c r="I118" s="38" t="s">
        <v>465</v>
      </c>
      <c r="J118" s="38">
        <v>70074670560</v>
      </c>
      <c r="K118" s="40">
        <v>0.1074</v>
      </c>
      <c r="L118" s="41">
        <f>K118+0.002</f>
        <v>0.1094</v>
      </c>
      <c r="M118" s="42">
        <v>15200</v>
      </c>
      <c r="N118" s="43">
        <v>45292</v>
      </c>
      <c r="O118" s="43" t="s">
        <v>415</v>
      </c>
    </row>
    <row r="119" spans="1:15" ht="75" x14ac:dyDescent="0.25">
      <c r="A119" s="38" t="s">
        <v>403</v>
      </c>
      <c r="B119" s="15" t="s">
        <v>466</v>
      </c>
      <c r="C119" s="15" t="s">
        <v>19</v>
      </c>
      <c r="D119" s="38" t="s">
        <v>467</v>
      </c>
      <c r="E119" s="15" t="s">
        <v>21</v>
      </c>
      <c r="F119" s="39">
        <v>5.0999999999999996</v>
      </c>
      <c r="G119" s="39" t="s">
        <v>126</v>
      </c>
      <c r="H119" s="38" t="s">
        <v>468</v>
      </c>
      <c r="I119" s="38" t="s">
        <v>469</v>
      </c>
      <c r="J119" s="38" t="s">
        <v>470</v>
      </c>
      <c r="K119" s="40">
        <v>2.69E-2</v>
      </c>
      <c r="L119" s="41">
        <f t="shared" si="7"/>
        <v>2.8900000000000002E-2</v>
      </c>
      <c r="M119" s="42">
        <v>12400</v>
      </c>
      <c r="N119" s="43">
        <v>45292</v>
      </c>
      <c r="O119" s="43" t="s">
        <v>415</v>
      </c>
    </row>
    <row r="120" spans="1:15" ht="60" x14ac:dyDescent="0.25">
      <c r="A120" s="38" t="s">
        <v>403</v>
      </c>
      <c r="B120" s="15" t="s">
        <v>471</v>
      </c>
      <c r="C120" s="15" t="s">
        <v>19</v>
      </c>
      <c r="D120" s="38" t="s">
        <v>472</v>
      </c>
      <c r="E120" s="15" t="s">
        <v>21</v>
      </c>
      <c r="F120" s="39">
        <v>4.8</v>
      </c>
      <c r="G120" s="39">
        <v>0.15</v>
      </c>
      <c r="H120" s="38" t="s">
        <v>473</v>
      </c>
      <c r="I120" s="38" t="s">
        <v>474</v>
      </c>
      <c r="J120" s="38" t="s">
        <v>475</v>
      </c>
      <c r="K120" s="40">
        <v>9.5000000000000001E-2</v>
      </c>
      <c r="L120" s="41">
        <f t="shared" si="7"/>
        <v>9.7000000000000003E-2</v>
      </c>
      <c r="M120" s="42">
        <v>13200</v>
      </c>
      <c r="N120" s="43">
        <v>45292</v>
      </c>
      <c r="O120" s="43" t="s">
        <v>415</v>
      </c>
    </row>
    <row r="121" spans="1:15" ht="60" x14ac:dyDescent="0.25">
      <c r="A121" s="38" t="s">
        <v>403</v>
      </c>
      <c r="B121" s="15" t="s">
        <v>476</v>
      </c>
      <c r="C121" s="15" t="s">
        <v>19</v>
      </c>
      <c r="D121" s="38" t="s">
        <v>477</v>
      </c>
      <c r="E121" s="15" t="s">
        <v>21</v>
      </c>
      <c r="F121" s="39">
        <v>4.0999999999999996</v>
      </c>
      <c r="G121" s="39">
        <v>0.3</v>
      </c>
      <c r="H121" s="58" t="s">
        <v>478</v>
      </c>
      <c r="I121" s="38">
        <v>70074670614</v>
      </c>
      <c r="J121" s="38">
        <v>70074670607</v>
      </c>
      <c r="K121" s="40">
        <v>0.1875</v>
      </c>
      <c r="L121" s="41">
        <f>K121+0.002</f>
        <v>0.1895</v>
      </c>
      <c r="M121" s="42">
        <v>15200</v>
      </c>
      <c r="N121" s="43">
        <v>45292</v>
      </c>
      <c r="O121" s="43" t="s">
        <v>415</v>
      </c>
    </row>
    <row r="122" spans="1:15" ht="105" x14ac:dyDescent="0.25">
      <c r="A122" s="38" t="s">
        <v>403</v>
      </c>
      <c r="B122" s="15" t="s">
        <v>479</v>
      </c>
      <c r="C122" s="15" t="s">
        <v>19</v>
      </c>
      <c r="D122" s="38" t="s">
        <v>480</v>
      </c>
      <c r="E122" s="15" t="s">
        <v>21</v>
      </c>
      <c r="F122" s="39">
        <v>3.13</v>
      </c>
      <c r="G122" s="39">
        <v>0.73</v>
      </c>
      <c r="H122" s="38" t="s">
        <v>481</v>
      </c>
      <c r="I122" s="38" t="s">
        <v>482</v>
      </c>
      <c r="J122" s="38" t="s">
        <v>483</v>
      </c>
      <c r="K122" s="40">
        <v>8.7800000000000003E-2</v>
      </c>
      <c r="L122" s="41">
        <f t="shared" si="7"/>
        <v>8.9800000000000005E-2</v>
      </c>
      <c r="M122" s="42">
        <v>20000</v>
      </c>
      <c r="N122" s="43">
        <v>45292</v>
      </c>
      <c r="O122" s="43" t="s">
        <v>415</v>
      </c>
    </row>
    <row r="123" spans="1:15" ht="45" x14ac:dyDescent="0.25">
      <c r="A123" s="38" t="s">
        <v>403</v>
      </c>
      <c r="B123" s="15" t="s">
        <v>484</v>
      </c>
      <c r="C123" s="15" t="s">
        <v>19</v>
      </c>
      <c r="D123" s="38" t="s">
        <v>485</v>
      </c>
      <c r="E123" s="15" t="s">
        <v>21</v>
      </c>
      <c r="F123" s="39">
        <v>0.81</v>
      </c>
      <c r="G123" s="39">
        <v>0.04</v>
      </c>
      <c r="H123" s="38" t="s">
        <v>486</v>
      </c>
      <c r="I123" s="38" t="s">
        <v>487</v>
      </c>
      <c r="J123" s="38" t="s">
        <v>488</v>
      </c>
      <c r="K123" s="40">
        <v>1.11E-2</v>
      </c>
      <c r="L123" s="41">
        <f t="shared" si="7"/>
        <v>1.3100000000000001E-2</v>
      </c>
      <c r="M123" s="42">
        <v>76800</v>
      </c>
      <c r="N123" s="43">
        <v>45292</v>
      </c>
      <c r="O123" s="43" t="s">
        <v>415</v>
      </c>
    </row>
    <row r="124" spans="1:15" ht="45" x14ac:dyDescent="0.25">
      <c r="A124" s="59" t="s">
        <v>403</v>
      </c>
      <c r="B124" s="15" t="s">
        <v>489</v>
      </c>
      <c r="C124" s="50" t="s">
        <v>19</v>
      </c>
      <c r="D124" s="59" t="s">
        <v>490</v>
      </c>
      <c r="E124" s="15" t="s">
        <v>21</v>
      </c>
      <c r="F124" s="51">
        <v>4.8</v>
      </c>
      <c r="G124" s="51">
        <v>0.15</v>
      </c>
      <c r="H124" s="59" t="s">
        <v>491</v>
      </c>
      <c r="I124" s="59" t="s">
        <v>492</v>
      </c>
      <c r="J124" s="59" t="s">
        <v>493</v>
      </c>
      <c r="K124" s="41">
        <v>9.5000000000000001E-2</v>
      </c>
      <c r="L124" s="41">
        <f t="shared" si="7"/>
        <v>9.7000000000000003E-2</v>
      </c>
      <c r="M124" s="42">
        <v>13200</v>
      </c>
      <c r="N124" s="43">
        <v>45292</v>
      </c>
      <c r="O124" s="43" t="s">
        <v>415</v>
      </c>
    </row>
    <row r="125" spans="1:15" ht="45" x14ac:dyDescent="0.25">
      <c r="A125" s="38" t="s">
        <v>403</v>
      </c>
      <c r="B125" s="15" t="s">
        <v>494</v>
      </c>
      <c r="C125" s="15" t="s">
        <v>19</v>
      </c>
      <c r="D125" s="38" t="s">
        <v>495</v>
      </c>
      <c r="E125" s="15" t="s">
        <v>21</v>
      </c>
      <c r="F125" s="39">
        <v>4.0999999999999996</v>
      </c>
      <c r="G125" s="39">
        <v>0.3</v>
      </c>
      <c r="H125" s="58" t="s">
        <v>496</v>
      </c>
      <c r="I125" s="38">
        <v>70074670652</v>
      </c>
      <c r="J125" s="38">
        <v>70074670645</v>
      </c>
      <c r="K125" s="40">
        <v>0.1875</v>
      </c>
      <c r="L125" s="41">
        <f t="shared" ref="L125:L132" si="8">K125+0.002</f>
        <v>0.1895</v>
      </c>
      <c r="M125" s="42">
        <v>15200</v>
      </c>
      <c r="N125" s="43">
        <v>45292</v>
      </c>
      <c r="O125" s="43" t="s">
        <v>415</v>
      </c>
    </row>
    <row r="126" spans="1:15" ht="105" x14ac:dyDescent="0.25">
      <c r="A126" s="44" t="s">
        <v>403</v>
      </c>
      <c r="B126" s="15" t="s">
        <v>460</v>
      </c>
      <c r="C126" s="15" t="s">
        <v>116</v>
      </c>
      <c r="D126" s="44" t="s">
        <v>497</v>
      </c>
      <c r="E126" s="15" t="s">
        <v>334</v>
      </c>
      <c r="F126" s="46">
        <v>3.35</v>
      </c>
      <c r="G126" s="46">
        <v>0.67</v>
      </c>
      <c r="H126" s="45" t="s">
        <v>498</v>
      </c>
      <c r="I126" s="45" t="s">
        <v>499</v>
      </c>
      <c r="J126" s="45" t="s">
        <v>499</v>
      </c>
      <c r="K126" s="47">
        <v>0.38</v>
      </c>
      <c r="L126" s="41">
        <f t="shared" si="8"/>
        <v>0.38200000000000001</v>
      </c>
      <c r="M126" s="53">
        <v>18538</v>
      </c>
      <c r="N126" s="43">
        <v>45292</v>
      </c>
      <c r="O126" s="43" t="s">
        <v>415</v>
      </c>
    </row>
    <row r="127" spans="1:15" ht="105" x14ac:dyDescent="0.25">
      <c r="A127" s="44" t="s">
        <v>403</v>
      </c>
      <c r="B127" s="15" t="s">
        <v>460</v>
      </c>
      <c r="C127" s="15" t="s">
        <v>116</v>
      </c>
      <c r="D127" s="44" t="s">
        <v>500</v>
      </c>
      <c r="E127" s="15" t="s">
        <v>334</v>
      </c>
      <c r="F127" s="46">
        <v>3.35</v>
      </c>
      <c r="G127" s="46">
        <v>0.67</v>
      </c>
      <c r="H127" s="45" t="s">
        <v>501</v>
      </c>
      <c r="I127" s="45" t="s">
        <v>502</v>
      </c>
      <c r="J127" s="45" t="s">
        <v>502</v>
      </c>
      <c r="K127" s="47">
        <v>0.38</v>
      </c>
      <c r="L127" s="41">
        <f t="shared" si="8"/>
        <v>0.38200000000000001</v>
      </c>
      <c r="M127" s="42">
        <v>18513</v>
      </c>
      <c r="N127" s="43">
        <v>45292</v>
      </c>
      <c r="O127" s="43" t="s">
        <v>415</v>
      </c>
    </row>
    <row r="128" spans="1:15" ht="105" x14ac:dyDescent="0.25">
      <c r="A128" s="44" t="s">
        <v>403</v>
      </c>
      <c r="B128" s="15" t="s">
        <v>460</v>
      </c>
      <c r="C128" s="15" t="s">
        <v>116</v>
      </c>
      <c r="D128" s="44" t="s">
        <v>503</v>
      </c>
      <c r="E128" s="15" t="s">
        <v>334</v>
      </c>
      <c r="F128" s="46">
        <v>3.35</v>
      </c>
      <c r="G128" s="46">
        <v>0.67</v>
      </c>
      <c r="H128" s="45" t="s">
        <v>504</v>
      </c>
      <c r="I128" s="45" t="s">
        <v>505</v>
      </c>
      <c r="J128" s="45" t="s">
        <v>505</v>
      </c>
      <c r="K128" s="47">
        <v>0.38</v>
      </c>
      <c r="L128" s="41">
        <f t="shared" si="8"/>
        <v>0.38200000000000001</v>
      </c>
      <c r="M128" s="42">
        <v>18528</v>
      </c>
      <c r="N128" s="43">
        <v>45292</v>
      </c>
      <c r="O128" s="43" t="s">
        <v>415</v>
      </c>
    </row>
    <row r="129" spans="1:15" ht="105" x14ac:dyDescent="0.25">
      <c r="A129" s="44" t="s">
        <v>403</v>
      </c>
      <c r="B129" s="15" t="s">
        <v>460</v>
      </c>
      <c r="C129" s="15" t="s">
        <v>116</v>
      </c>
      <c r="D129" s="44" t="s">
        <v>506</v>
      </c>
      <c r="E129" s="15" t="s">
        <v>334</v>
      </c>
      <c r="F129" s="46">
        <v>3.35</v>
      </c>
      <c r="G129" s="46">
        <v>0.67</v>
      </c>
      <c r="H129" s="45" t="s">
        <v>507</v>
      </c>
      <c r="I129" s="45" t="s">
        <v>508</v>
      </c>
      <c r="J129" s="45" t="s">
        <v>508</v>
      </c>
      <c r="K129" s="47">
        <v>0.38</v>
      </c>
      <c r="L129" s="41">
        <f t="shared" si="8"/>
        <v>0.38200000000000001</v>
      </c>
      <c r="M129" s="53">
        <v>18538</v>
      </c>
      <c r="N129" s="43">
        <v>45292</v>
      </c>
      <c r="O129" s="43" t="s">
        <v>415</v>
      </c>
    </row>
    <row r="130" spans="1:15" ht="105" x14ac:dyDescent="0.25">
      <c r="A130" s="38" t="s">
        <v>403</v>
      </c>
      <c r="B130" s="15" t="s">
        <v>460</v>
      </c>
      <c r="C130" s="15" t="s">
        <v>116</v>
      </c>
      <c r="D130" s="15" t="s">
        <v>509</v>
      </c>
      <c r="E130" s="15" t="s">
        <v>334</v>
      </c>
      <c r="F130" s="39">
        <v>4</v>
      </c>
      <c r="G130" s="39">
        <v>0.375</v>
      </c>
      <c r="H130" s="54" t="s">
        <v>510</v>
      </c>
      <c r="I130" s="55">
        <v>324359350013</v>
      </c>
      <c r="J130" s="38" t="s">
        <v>511</v>
      </c>
      <c r="K130" s="40">
        <v>0.21290000000000001</v>
      </c>
      <c r="L130" s="41">
        <f t="shared" si="8"/>
        <v>0.21490000000000001</v>
      </c>
      <c r="M130" s="42">
        <v>15520</v>
      </c>
      <c r="N130" s="43">
        <v>45292</v>
      </c>
      <c r="O130" s="43" t="s">
        <v>415</v>
      </c>
    </row>
    <row r="131" spans="1:15" ht="60" x14ac:dyDescent="0.25">
      <c r="A131" s="38" t="s">
        <v>403</v>
      </c>
      <c r="B131" s="15" t="s">
        <v>460</v>
      </c>
      <c r="C131" s="15" t="s">
        <v>116</v>
      </c>
      <c r="D131" s="15" t="s">
        <v>512</v>
      </c>
      <c r="E131" s="15" t="s">
        <v>21</v>
      </c>
      <c r="F131" s="39">
        <v>4</v>
      </c>
      <c r="G131" s="39">
        <v>0.375</v>
      </c>
      <c r="H131" s="54">
        <v>24359035015</v>
      </c>
      <c r="I131" s="55">
        <v>324359350150</v>
      </c>
      <c r="J131" s="38" t="s">
        <v>126</v>
      </c>
      <c r="K131" s="40">
        <v>0.21290000000000001</v>
      </c>
      <c r="L131" s="41">
        <f t="shared" si="8"/>
        <v>0.21490000000000001</v>
      </c>
      <c r="M131" s="53">
        <v>15600</v>
      </c>
      <c r="N131" s="43">
        <v>45292</v>
      </c>
      <c r="O131" s="43" t="s">
        <v>172</v>
      </c>
    </row>
    <row r="132" spans="1:15" ht="105" x14ac:dyDescent="0.25">
      <c r="A132" s="38" t="s">
        <v>403</v>
      </c>
      <c r="B132" s="15" t="s">
        <v>460</v>
      </c>
      <c r="C132" s="15" t="s">
        <v>116</v>
      </c>
      <c r="D132" s="15" t="s">
        <v>513</v>
      </c>
      <c r="E132" s="15" t="s">
        <v>334</v>
      </c>
      <c r="F132" s="39">
        <v>3.35</v>
      </c>
      <c r="G132" s="39">
        <v>0.67</v>
      </c>
      <c r="H132" s="38" t="s">
        <v>514</v>
      </c>
      <c r="I132" s="38" t="s">
        <v>515</v>
      </c>
      <c r="J132" s="38" t="s">
        <v>515</v>
      </c>
      <c r="K132" s="40">
        <v>0.38</v>
      </c>
      <c r="L132" s="41">
        <f t="shared" si="8"/>
        <v>0.38200000000000001</v>
      </c>
      <c r="M132" s="42">
        <v>18510</v>
      </c>
      <c r="N132" s="43">
        <v>45292</v>
      </c>
      <c r="O132" s="43" t="s">
        <v>415</v>
      </c>
    </row>
    <row r="133" spans="1:15" ht="60" x14ac:dyDescent="0.25">
      <c r="A133" s="38" t="s">
        <v>403</v>
      </c>
      <c r="B133" s="15" t="s">
        <v>516</v>
      </c>
      <c r="C133" s="15" t="s">
        <v>116</v>
      </c>
      <c r="D133" s="15" t="s">
        <v>517</v>
      </c>
      <c r="E133" s="15" t="s">
        <v>21</v>
      </c>
      <c r="F133" s="39">
        <v>1.59</v>
      </c>
      <c r="G133" s="39">
        <v>0.03</v>
      </c>
      <c r="H133" s="38" t="s">
        <v>518</v>
      </c>
      <c r="I133" s="38" t="s">
        <v>519</v>
      </c>
      <c r="J133" s="38" t="s">
        <v>519</v>
      </c>
      <c r="K133" s="56">
        <v>2.1700000000000001E-2</v>
      </c>
      <c r="L133" s="41">
        <f>K133+0.0023</f>
        <v>2.4E-2</v>
      </c>
      <c r="M133" s="42">
        <v>39000</v>
      </c>
      <c r="N133" s="43">
        <v>45292</v>
      </c>
      <c r="O133" s="43" t="s">
        <v>415</v>
      </c>
    </row>
    <row r="134" spans="1:15" ht="60" x14ac:dyDescent="0.25">
      <c r="A134" s="38" t="s">
        <v>403</v>
      </c>
      <c r="B134" s="15" t="s">
        <v>516</v>
      </c>
      <c r="C134" s="15" t="s">
        <v>116</v>
      </c>
      <c r="D134" s="15" t="s">
        <v>520</v>
      </c>
      <c r="E134" s="15" t="s">
        <v>21</v>
      </c>
      <c r="F134" s="39">
        <v>1.48</v>
      </c>
      <c r="G134" s="39">
        <v>0.03</v>
      </c>
      <c r="H134" s="38" t="s">
        <v>521</v>
      </c>
      <c r="I134" s="38" t="s">
        <v>522</v>
      </c>
      <c r="J134" s="38" t="s">
        <v>522</v>
      </c>
      <c r="K134" s="56">
        <v>2.1700000000000001E-2</v>
      </c>
      <c r="L134" s="41">
        <f>K134+0.0023</f>
        <v>2.4E-2</v>
      </c>
      <c r="M134" s="42">
        <v>42000</v>
      </c>
      <c r="N134" s="43">
        <v>45292</v>
      </c>
      <c r="O134" s="43" t="s">
        <v>415</v>
      </c>
    </row>
    <row r="135" spans="1:15" ht="60" x14ac:dyDescent="0.25">
      <c r="A135" s="38" t="s">
        <v>403</v>
      </c>
      <c r="B135" s="15" t="s">
        <v>516</v>
      </c>
      <c r="C135" s="15" t="s">
        <v>116</v>
      </c>
      <c r="D135" s="15" t="s">
        <v>523</v>
      </c>
      <c r="E135" s="15" t="s">
        <v>21</v>
      </c>
      <c r="F135" s="39">
        <v>1.49</v>
      </c>
      <c r="G135" s="39">
        <v>0.03</v>
      </c>
      <c r="H135" s="38" t="s">
        <v>524</v>
      </c>
      <c r="I135" s="38" t="s">
        <v>525</v>
      </c>
      <c r="J135" s="38" t="s">
        <v>525</v>
      </c>
      <c r="K135" s="56">
        <v>2.1700000000000001E-2</v>
      </c>
      <c r="L135" s="41">
        <f>K135+0.0023</f>
        <v>2.4E-2</v>
      </c>
      <c r="M135" s="42">
        <v>41750</v>
      </c>
      <c r="N135" s="43">
        <v>45292</v>
      </c>
      <c r="O135" s="43" t="s">
        <v>415</v>
      </c>
    </row>
    <row r="136" spans="1:15" ht="60" x14ac:dyDescent="0.25">
      <c r="A136" s="38" t="s">
        <v>403</v>
      </c>
      <c r="B136" s="15" t="s">
        <v>516</v>
      </c>
      <c r="C136" s="15" t="s">
        <v>116</v>
      </c>
      <c r="D136" s="15" t="s">
        <v>526</v>
      </c>
      <c r="E136" s="15" t="s">
        <v>21</v>
      </c>
      <c r="F136" s="39">
        <v>1.04</v>
      </c>
      <c r="G136" s="39">
        <v>0.03</v>
      </c>
      <c r="H136" s="38" t="s">
        <v>527</v>
      </c>
      <c r="I136" s="38" t="s">
        <v>528</v>
      </c>
      <c r="J136" s="38" t="s">
        <v>528</v>
      </c>
      <c r="K136" s="56">
        <v>2.1700000000000001E-2</v>
      </c>
      <c r="L136" s="41">
        <f>K136+0.0023</f>
        <v>2.4E-2</v>
      </c>
      <c r="M136" s="42">
        <v>59750</v>
      </c>
      <c r="N136" s="43">
        <v>45292</v>
      </c>
      <c r="O136" s="43" t="s">
        <v>415</v>
      </c>
    </row>
    <row r="137" spans="1:15" ht="60" x14ac:dyDescent="0.25">
      <c r="A137" s="15" t="s">
        <v>403</v>
      </c>
      <c r="B137" s="15" t="s">
        <v>516</v>
      </c>
      <c r="C137" s="15" t="s">
        <v>116</v>
      </c>
      <c r="D137" s="44" t="s">
        <v>529</v>
      </c>
      <c r="E137" s="45" t="s">
        <v>21</v>
      </c>
      <c r="F137" s="39">
        <v>1.5</v>
      </c>
      <c r="G137" s="39">
        <v>3.3000000000000002E-2</v>
      </c>
      <c r="H137" s="45">
        <v>24359050603</v>
      </c>
      <c r="I137" s="45" t="s">
        <v>21</v>
      </c>
      <c r="J137" s="63" t="s">
        <v>530</v>
      </c>
      <c r="K137" s="47">
        <v>2.1700000000000001E-2</v>
      </c>
      <c r="L137" s="41">
        <f>K137+0.0023</f>
        <v>2.4E-2</v>
      </c>
      <c r="M137" s="42">
        <v>41500</v>
      </c>
      <c r="N137" s="43">
        <v>45292</v>
      </c>
      <c r="O137" s="43" t="s">
        <v>415</v>
      </c>
    </row>
    <row r="138" spans="1:15" ht="105" x14ac:dyDescent="0.25">
      <c r="A138" s="38" t="s">
        <v>403</v>
      </c>
      <c r="B138" s="15" t="s">
        <v>460</v>
      </c>
      <c r="C138" s="15" t="s">
        <v>116</v>
      </c>
      <c r="D138" s="15" t="s">
        <v>531</v>
      </c>
      <c r="E138" s="15" t="s">
        <v>334</v>
      </c>
      <c r="F138" s="39">
        <v>4</v>
      </c>
      <c r="G138" s="39">
        <v>0.375</v>
      </c>
      <c r="H138" s="54" t="s">
        <v>532</v>
      </c>
      <c r="I138" s="55">
        <v>324359508018</v>
      </c>
      <c r="J138" s="38" t="s">
        <v>533</v>
      </c>
      <c r="K138" s="40">
        <v>0.21290000000000001</v>
      </c>
      <c r="L138" s="41">
        <f>K138+0.002</f>
        <v>0.21490000000000001</v>
      </c>
      <c r="M138" s="42">
        <v>15520</v>
      </c>
      <c r="N138" s="43">
        <v>45292</v>
      </c>
      <c r="O138" s="43" t="s">
        <v>415</v>
      </c>
    </row>
    <row r="139" spans="1:15" ht="105" x14ac:dyDescent="0.25">
      <c r="A139" s="38" t="s">
        <v>403</v>
      </c>
      <c r="B139" s="15" t="s">
        <v>460</v>
      </c>
      <c r="C139" s="15" t="s">
        <v>116</v>
      </c>
      <c r="D139" s="15" t="s">
        <v>534</v>
      </c>
      <c r="E139" s="15" t="s">
        <v>334</v>
      </c>
      <c r="F139" s="39">
        <v>4</v>
      </c>
      <c r="G139" s="39">
        <v>0.375</v>
      </c>
      <c r="H139" s="54" t="s">
        <v>535</v>
      </c>
      <c r="I139" s="55">
        <v>324359509015</v>
      </c>
      <c r="J139" s="38" t="s">
        <v>536</v>
      </c>
      <c r="K139" s="40">
        <v>0.21290000000000001</v>
      </c>
      <c r="L139" s="41">
        <f>K139+0.002</f>
        <v>0.21490000000000001</v>
      </c>
      <c r="M139" s="42">
        <v>15520</v>
      </c>
      <c r="N139" s="43">
        <v>45292</v>
      </c>
      <c r="O139" s="43" t="s">
        <v>415</v>
      </c>
    </row>
    <row r="140" spans="1:15" ht="60" x14ac:dyDescent="0.25">
      <c r="A140" s="38" t="s">
        <v>403</v>
      </c>
      <c r="B140" s="15" t="s">
        <v>460</v>
      </c>
      <c r="C140" s="15" t="s">
        <v>116</v>
      </c>
      <c r="D140" s="15" t="s">
        <v>537</v>
      </c>
      <c r="E140" s="15" t="s">
        <v>21</v>
      </c>
      <c r="F140" s="39">
        <v>0.48</v>
      </c>
      <c r="G140" s="39">
        <v>0.06</v>
      </c>
      <c r="H140" s="64" t="s">
        <v>538</v>
      </c>
      <c r="I140" s="65">
        <v>324359514033</v>
      </c>
      <c r="J140" s="38" t="s">
        <v>539</v>
      </c>
      <c r="K140" s="40">
        <v>5.28E-2</v>
      </c>
      <c r="L140" s="41">
        <f>K140+0.0023</f>
        <v>5.5099999999999996E-2</v>
      </c>
      <c r="M140" s="42">
        <v>129250</v>
      </c>
      <c r="N140" s="43">
        <v>45292</v>
      </c>
      <c r="O140" s="43" t="s">
        <v>415</v>
      </c>
    </row>
    <row r="141" spans="1:15" ht="60" x14ac:dyDescent="0.25">
      <c r="A141" s="38" t="s">
        <v>403</v>
      </c>
      <c r="B141" s="15" t="s">
        <v>460</v>
      </c>
      <c r="C141" s="15" t="s">
        <v>116</v>
      </c>
      <c r="D141" s="15" t="s">
        <v>540</v>
      </c>
      <c r="E141" s="15" t="s">
        <v>21</v>
      </c>
      <c r="F141" s="39">
        <v>0.48</v>
      </c>
      <c r="G141" s="39">
        <v>0.06</v>
      </c>
      <c r="H141" s="64" t="s">
        <v>541</v>
      </c>
      <c r="I141" s="65">
        <v>324359518031</v>
      </c>
      <c r="J141" s="38" t="s">
        <v>542</v>
      </c>
      <c r="K141" s="40">
        <v>5.28E-2</v>
      </c>
      <c r="L141" s="41">
        <f>K141+0.0023</f>
        <v>5.5099999999999996E-2</v>
      </c>
      <c r="M141" s="42">
        <v>129250</v>
      </c>
      <c r="N141" s="43">
        <v>45292</v>
      </c>
      <c r="O141" s="43" t="s">
        <v>415</v>
      </c>
    </row>
    <row r="142" spans="1:15" ht="105" x14ac:dyDescent="0.25">
      <c r="A142" s="38" t="s">
        <v>403</v>
      </c>
      <c r="B142" s="15" t="s">
        <v>460</v>
      </c>
      <c r="C142" s="15" t="s">
        <v>116</v>
      </c>
      <c r="D142" s="15" t="s">
        <v>543</v>
      </c>
      <c r="E142" s="15" t="s">
        <v>334</v>
      </c>
      <c r="F142" s="39">
        <v>3.35</v>
      </c>
      <c r="G142" s="39">
        <v>0.67</v>
      </c>
      <c r="H142" s="38" t="s">
        <v>544</v>
      </c>
      <c r="I142" s="38" t="s">
        <v>545</v>
      </c>
      <c r="J142" s="38" t="s">
        <v>545</v>
      </c>
      <c r="K142" s="40">
        <v>0.38</v>
      </c>
      <c r="L142" s="41">
        <f>K142+0.002</f>
        <v>0.38200000000000001</v>
      </c>
      <c r="M142" s="42">
        <v>18510</v>
      </c>
      <c r="N142" s="43">
        <v>45292</v>
      </c>
      <c r="O142" s="43" t="s">
        <v>415</v>
      </c>
    </row>
    <row r="143" spans="1:15" ht="105" x14ac:dyDescent="0.25">
      <c r="A143" s="38" t="s">
        <v>403</v>
      </c>
      <c r="B143" s="15" t="s">
        <v>546</v>
      </c>
      <c r="C143" s="15" t="s">
        <v>116</v>
      </c>
      <c r="D143" s="15" t="s">
        <v>547</v>
      </c>
      <c r="E143" s="15" t="s">
        <v>334</v>
      </c>
      <c r="F143" s="39">
        <v>3.57</v>
      </c>
      <c r="G143" s="39">
        <v>0.71</v>
      </c>
      <c r="H143" s="54" t="s">
        <v>548</v>
      </c>
      <c r="I143" s="55">
        <v>324359541077</v>
      </c>
      <c r="J143" s="38" t="s">
        <v>549</v>
      </c>
      <c r="K143" s="40">
        <v>0.51439999999999997</v>
      </c>
      <c r="L143" s="41">
        <f>K143+0.002</f>
        <v>0.51639999999999997</v>
      </c>
      <c r="M143" s="42">
        <v>17388</v>
      </c>
      <c r="N143" s="43">
        <v>45292</v>
      </c>
      <c r="O143" s="43" t="s">
        <v>415</v>
      </c>
    </row>
    <row r="144" spans="1:15" ht="60" x14ac:dyDescent="0.25">
      <c r="A144" s="38" t="s">
        <v>403</v>
      </c>
      <c r="B144" s="15" t="s">
        <v>460</v>
      </c>
      <c r="C144" s="15" t="s">
        <v>116</v>
      </c>
      <c r="D144" s="15" t="s">
        <v>550</v>
      </c>
      <c r="E144" s="15" t="s">
        <v>21</v>
      </c>
      <c r="F144" s="39">
        <v>0.8</v>
      </c>
      <c r="G144" s="39">
        <v>0.06</v>
      </c>
      <c r="H144" s="54" t="s">
        <v>551</v>
      </c>
      <c r="I144" s="55">
        <v>324359544030</v>
      </c>
      <c r="J144" s="38" t="s">
        <v>552</v>
      </c>
      <c r="K144" s="40">
        <v>5.28E-2</v>
      </c>
      <c r="L144" s="41">
        <f t="shared" ref="L144:L153" si="9">K144+0.0023</f>
        <v>5.5099999999999996E-2</v>
      </c>
      <c r="M144" s="42">
        <v>77500</v>
      </c>
      <c r="N144" s="43">
        <v>45292</v>
      </c>
      <c r="O144" s="43" t="s">
        <v>415</v>
      </c>
    </row>
    <row r="145" spans="1:15" ht="60" x14ac:dyDescent="0.25">
      <c r="A145" s="38" t="s">
        <v>403</v>
      </c>
      <c r="B145" s="15" t="s">
        <v>460</v>
      </c>
      <c r="C145" s="15" t="s">
        <v>116</v>
      </c>
      <c r="D145" s="15" t="s">
        <v>553</v>
      </c>
      <c r="E145" s="15" t="s">
        <v>21</v>
      </c>
      <c r="F145" s="39">
        <v>0.61</v>
      </c>
      <c r="G145" s="39">
        <v>0.04</v>
      </c>
      <c r="H145" s="38" t="s">
        <v>554</v>
      </c>
      <c r="I145" s="38" t="s">
        <v>555</v>
      </c>
      <c r="J145" s="38" t="s">
        <v>555</v>
      </c>
      <c r="K145" s="40">
        <v>4.1300000000000003E-2</v>
      </c>
      <c r="L145" s="41">
        <f t="shared" si="9"/>
        <v>4.36E-2</v>
      </c>
      <c r="M145" s="42">
        <v>101750</v>
      </c>
      <c r="N145" s="43">
        <v>45292</v>
      </c>
      <c r="O145" s="43" t="s">
        <v>415</v>
      </c>
    </row>
    <row r="146" spans="1:15" ht="60" x14ac:dyDescent="0.25">
      <c r="A146" s="38" t="s">
        <v>403</v>
      </c>
      <c r="B146" s="15" t="s">
        <v>460</v>
      </c>
      <c r="C146" s="15" t="s">
        <v>116</v>
      </c>
      <c r="D146" s="15" t="s">
        <v>556</v>
      </c>
      <c r="E146" s="15" t="s">
        <v>21</v>
      </c>
      <c r="F146" s="39">
        <v>0.61</v>
      </c>
      <c r="G146" s="39">
        <v>0.04</v>
      </c>
      <c r="H146" s="38" t="s">
        <v>557</v>
      </c>
      <c r="I146" s="38" t="s">
        <v>558</v>
      </c>
      <c r="J146" s="38" t="s">
        <v>558</v>
      </c>
      <c r="K146" s="40">
        <v>4.1300000000000003E-2</v>
      </c>
      <c r="L146" s="41">
        <f t="shared" si="9"/>
        <v>4.36E-2</v>
      </c>
      <c r="M146" s="42">
        <v>101750</v>
      </c>
      <c r="N146" s="43">
        <v>45292</v>
      </c>
      <c r="O146" s="43" t="s">
        <v>415</v>
      </c>
    </row>
    <row r="147" spans="1:15" ht="60" x14ac:dyDescent="0.25">
      <c r="A147" s="38" t="s">
        <v>403</v>
      </c>
      <c r="B147" s="15" t="s">
        <v>460</v>
      </c>
      <c r="C147" s="15" t="s">
        <v>116</v>
      </c>
      <c r="D147" s="15" t="s">
        <v>559</v>
      </c>
      <c r="E147" s="15" t="s">
        <v>21</v>
      </c>
      <c r="F147" s="39">
        <v>0.8</v>
      </c>
      <c r="G147" s="39">
        <v>0.06</v>
      </c>
      <c r="H147" s="54" t="s">
        <v>560</v>
      </c>
      <c r="I147" s="55">
        <v>324359584036</v>
      </c>
      <c r="J147" s="38" t="s">
        <v>561</v>
      </c>
      <c r="K147" s="40">
        <v>5.28E-2</v>
      </c>
      <c r="L147" s="41">
        <f t="shared" si="9"/>
        <v>5.5099999999999996E-2</v>
      </c>
      <c r="M147" s="42">
        <v>77500</v>
      </c>
      <c r="N147" s="43">
        <v>45292</v>
      </c>
      <c r="O147" s="43" t="s">
        <v>415</v>
      </c>
    </row>
    <row r="148" spans="1:15" ht="60" x14ac:dyDescent="0.25">
      <c r="A148" s="38" t="s">
        <v>403</v>
      </c>
      <c r="B148" s="15" t="s">
        <v>546</v>
      </c>
      <c r="C148" s="15" t="s">
        <v>116</v>
      </c>
      <c r="D148" s="15" t="s">
        <v>562</v>
      </c>
      <c r="E148" s="15" t="s">
        <v>21</v>
      </c>
      <c r="F148" s="39">
        <v>0.74</v>
      </c>
      <c r="G148" s="39">
        <v>0.06</v>
      </c>
      <c r="H148" s="54" t="s">
        <v>563</v>
      </c>
      <c r="I148" s="55">
        <v>324359592031</v>
      </c>
      <c r="J148" s="38" t="s">
        <v>564</v>
      </c>
      <c r="K148" s="40">
        <v>0.06</v>
      </c>
      <c r="L148" s="41">
        <f t="shared" si="9"/>
        <v>6.2299999999999994E-2</v>
      </c>
      <c r="M148" s="42">
        <v>84000</v>
      </c>
      <c r="N148" s="43">
        <v>45292</v>
      </c>
      <c r="O148" s="43" t="s">
        <v>415</v>
      </c>
    </row>
    <row r="149" spans="1:15" ht="60" x14ac:dyDescent="0.25">
      <c r="A149" s="38" t="s">
        <v>403</v>
      </c>
      <c r="B149" s="15" t="s">
        <v>546</v>
      </c>
      <c r="C149" s="15" t="s">
        <v>116</v>
      </c>
      <c r="D149" s="15" t="s">
        <v>565</v>
      </c>
      <c r="E149" s="15" t="s">
        <v>21</v>
      </c>
      <c r="F149" s="39">
        <v>0.79</v>
      </c>
      <c r="G149" s="39">
        <v>0.06</v>
      </c>
      <c r="H149" s="54">
        <v>24359059204</v>
      </c>
      <c r="I149" s="55" t="s">
        <v>126</v>
      </c>
      <c r="J149" s="58" t="s">
        <v>566</v>
      </c>
      <c r="K149" s="40">
        <v>0.06</v>
      </c>
      <c r="L149" s="41">
        <f t="shared" si="9"/>
        <v>6.2299999999999994E-2</v>
      </c>
      <c r="M149" s="53">
        <v>78500</v>
      </c>
      <c r="N149" s="43">
        <v>45292</v>
      </c>
      <c r="O149" s="43" t="s">
        <v>172</v>
      </c>
    </row>
    <row r="150" spans="1:15" ht="60" x14ac:dyDescent="0.25">
      <c r="A150" s="15" t="s">
        <v>403</v>
      </c>
      <c r="B150" s="15" t="s">
        <v>516</v>
      </c>
      <c r="C150" s="15" t="s">
        <v>116</v>
      </c>
      <c r="D150" s="66" t="s">
        <v>567</v>
      </c>
      <c r="E150" s="45" t="s">
        <v>21</v>
      </c>
      <c r="F150" s="39">
        <v>1.5</v>
      </c>
      <c r="G150" s="39">
        <v>3.3000000000000002E-2</v>
      </c>
      <c r="H150" s="52" t="s">
        <v>568</v>
      </c>
      <c r="I150" s="45" t="s">
        <v>21</v>
      </c>
      <c r="J150" s="44" t="s">
        <v>569</v>
      </c>
      <c r="K150" s="47">
        <v>2.1700000000000001E-2</v>
      </c>
      <c r="L150" s="41">
        <f t="shared" si="9"/>
        <v>2.4E-2</v>
      </c>
      <c r="M150" s="42">
        <v>41500</v>
      </c>
      <c r="N150" s="43">
        <v>45292</v>
      </c>
      <c r="O150" s="43" t="s">
        <v>415</v>
      </c>
    </row>
    <row r="151" spans="1:15" ht="105" x14ac:dyDescent="0.25">
      <c r="A151" s="38" t="s">
        <v>403</v>
      </c>
      <c r="B151" s="15" t="s">
        <v>430</v>
      </c>
      <c r="C151" s="15" t="s">
        <v>116</v>
      </c>
      <c r="D151" s="15" t="s">
        <v>570</v>
      </c>
      <c r="E151" s="15" t="s">
        <v>334</v>
      </c>
      <c r="F151" s="39">
        <v>3.75</v>
      </c>
      <c r="G151" s="39">
        <v>0.38</v>
      </c>
      <c r="H151" s="64">
        <v>24359070101</v>
      </c>
      <c r="I151" s="65" t="s">
        <v>126</v>
      </c>
      <c r="J151" s="58" t="s">
        <v>571</v>
      </c>
      <c r="K151" s="40">
        <v>0.24</v>
      </c>
      <c r="L151" s="41">
        <f t="shared" si="9"/>
        <v>0.24229999999999999</v>
      </c>
      <c r="M151" s="53">
        <v>16560</v>
      </c>
      <c r="N151" s="43">
        <v>45292</v>
      </c>
      <c r="O151" s="43" t="s">
        <v>172</v>
      </c>
    </row>
    <row r="152" spans="1:15" ht="105" x14ac:dyDescent="0.25">
      <c r="A152" s="38" t="s">
        <v>403</v>
      </c>
      <c r="B152" s="15" t="s">
        <v>439</v>
      </c>
      <c r="C152" s="15" t="s">
        <v>116</v>
      </c>
      <c r="D152" s="15" t="s">
        <v>572</v>
      </c>
      <c r="E152" s="15" t="s">
        <v>334</v>
      </c>
      <c r="F152" s="39">
        <v>3.75</v>
      </c>
      <c r="G152" s="39">
        <v>0.38</v>
      </c>
      <c r="H152" s="64">
        <v>24359070201</v>
      </c>
      <c r="I152" s="65" t="s">
        <v>126</v>
      </c>
      <c r="J152" s="58" t="s">
        <v>573</v>
      </c>
      <c r="K152" s="40">
        <v>0.24</v>
      </c>
      <c r="L152" s="41">
        <f t="shared" si="9"/>
        <v>0.24229999999999999</v>
      </c>
      <c r="M152" s="53">
        <v>16560</v>
      </c>
      <c r="N152" s="43">
        <v>45292</v>
      </c>
      <c r="O152" s="43" t="s">
        <v>172</v>
      </c>
    </row>
    <row r="153" spans="1:15" ht="105" x14ac:dyDescent="0.25">
      <c r="A153" s="38" t="s">
        <v>403</v>
      </c>
      <c r="B153" s="15" t="s">
        <v>574</v>
      </c>
      <c r="C153" s="15" t="s">
        <v>116</v>
      </c>
      <c r="D153" s="15" t="s">
        <v>575</v>
      </c>
      <c r="E153" s="15" t="s">
        <v>576</v>
      </c>
      <c r="F153" s="39">
        <v>3.75</v>
      </c>
      <c r="G153" s="39">
        <v>0.38</v>
      </c>
      <c r="H153" s="54">
        <v>24359070401</v>
      </c>
      <c r="I153" s="55" t="s">
        <v>126</v>
      </c>
      <c r="J153" s="58" t="s">
        <v>577</v>
      </c>
      <c r="K153" s="41">
        <v>0.2661</v>
      </c>
      <c r="L153" s="41">
        <f t="shared" si="9"/>
        <v>0.26840000000000003</v>
      </c>
      <c r="M153" s="53">
        <v>16560</v>
      </c>
      <c r="N153" s="43">
        <v>45292</v>
      </c>
      <c r="O153" s="43" t="s">
        <v>172</v>
      </c>
    </row>
    <row r="154" spans="1:15" ht="45" customHeight="1" x14ac:dyDescent="0.25">
      <c r="A154" s="15" t="s">
        <v>403</v>
      </c>
      <c r="B154" s="15" t="s">
        <v>516</v>
      </c>
      <c r="C154" s="15" t="s">
        <v>160</v>
      </c>
      <c r="D154" s="15" t="s">
        <v>578</v>
      </c>
      <c r="E154" s="15" t="s">
        <v>579</v>
      </c>
      <c r="F154" s="39">
        <v>2.69</v>
      </c>
      <c r="G154" s="39">
        <v>0.08</v>
      </c>
      <c r="H154" s="38" t="s">
        <v>580</v>
      </c>
      <c r="I154" s="38" t="s">
        <v>581</v>
      </c>
      <c r="J154" s="38" t="s">
        <v>582</v>
      </c>
      <c r="K154" s="40">
        <v>3.2899999999999999E-2</v>
      </c>
      <c r="L154" s="41">
        <f>K154+0.002</f>
        <v>3.49E-2</v>
      </c>
      <c r="M154" s="42">
        <v>23154</v>
      </c>
      <c r="N154" s="43">
        <v>45292</v>
      </c>
      <c r="O154" s="43" t="s">
        <v>415</v>
      </c>
    </row>
    <row r="155" spans="1:15" ht="45" customHeight="1" x14ac:dyDescent="0.25">
      <c r="A155" s="38" t="s">
        <v>403</v>
      </c>
      <c r="B155" s="15" t="s">
        <v>583</v>
      </c>
      <c r="C155" s="38" t="s">
        <v>207</v>
      </c>
      <c r="D155" s="38" t="s">
        <v>584</v>
      </c>
      <c r="E155" s="15" t="s">
        <v>21</v>
      </c>
      <c r="F155" s="39">
        <v>5</v>
      </c>
      <c r="G155" s="39">
        <v>0.22</v>
      </c>
      <c r="H155" s="38" t="s">
        <v>585</v>
      </c>
      <c r="I155" s="38" t="s">
        <v>586</v>
      </c>
      <c r="J155" s="38" t="s">
        <v>587</v>
      </c>
      <c r="K155" s="40">
        <v>0.135352</v>
      </c>
      <c r="L155" s="41">
        <f t="shared" ref="L155:L173" si="10">K155+0.002</f>
        <v>0.137352</v>
      </c>
      <c r="M155" s="53">
        <v>12712</v>
      </c>
      <c r="N155" s="43">
        <v>45292</v>
      </c>
      <c r="O155" s="43" t="s">
        <v>588</v>
      </c>
    </row>
    <row r="156" spans="1:15" ht="45" customHeight="1" x14ac:dyDescent="0.25">
      <c r="A156" s="38" t="s">
        <v>403</v>
      </c>
      <c r="B156" s="15" t="s">
        <v>589</v>
      </c>
      <c r="C156" s="38" t="s">
        <v>207</v>
      </c>
      <c r="D156" s="59" t="s">
        <v>590</v>
      </c>
      <c r="E156" s="15" t="s">
        <v>21</v>
      </c>
      <c r="F156" s="51">
        <v>5</v>
      </c>
      <c r="G156" s="51">
        <v>0.16200000000000001</v>
      </c>
      <c r="H156" s="59" t="s">
        <v>591</v>
      </c>
      <c r="I156" s="59" t="s">
        <v>592</v>
      </c>
      <c r="J156" s="59" t="s">
        <v>593</v>
      </c>
      <c r="K156" s="41">
        <v>9.6138000000000001E-2</v>
      </c>
      <c r="L156" s="41">
        <f t="shared" si="10"/>
        <v>9.8138000000000003E-2</v>
      </c>
      <c r="M156" s="53">
        <v>12712</v>
      </c>
      <c r="N156" s="43">
        <v>45292</v>
      </c>
      <c r="O156" s="43" t="s">
        <v>415</v>
      </c>
    </row>
    <row r="157" spans="1:15" ht="45" customHeight="1" x14ac:dyDescent="0.25">
      <c r="A157" s="38" t="s">
        <v>403</v>
      </c>
      <c r="B157" s="15" t="s">
        <v>594</v>
      </c>
      <c r="C157" s="38" t="s">
        <v>207</v>
      </c>
      <c r="D157" s="38" t="s">
        <v>595</v>
      </c>
      <c r="E157" s="15" t="s">
        <v>21</v>
      </c>
      <c r="F157" s="39">
        <v>4.0999999999999996</v>
      </c>
      <c r="G157" s="39">
        <v>0.24</v>
      </c>
      <c r="H157" s="38" t="s">
        <v>596</v>
      </c>
      <c r="I157" s="38" t="s">
        <v>597</v>
      </c>
      <c r="J157" s="38" t="s">
        <v>598</v>
      </c>
      <c r="K157" s="40">
        <v>0.16349900000000001</v>
      </c>
      <c r="L157" s="41">
        <f t="shared" si="10"/>
        <v>0.16549900000000001</v>
      </c>
      <c r="M157" s="53">
        <v>15436</v>
      </c>
      <c r="N157" s="43">
        <v>45292</v>
      </c>
      <c r="O157" s="43" t="s">
        <v>415</v>
      </c>
    </row>
    <row r="158" spans="1:15" ht="45" customHeight="1" x14ac:dyDescent="0.25">
      <c r="A158" s="38" t="s">
        <v>403</v>
      </c>
      <c r="B158" s="15" t="s">
        <v>599</v>
      </c>
      <c r="C158" s="38" t="s">
        <v>207</v>
      </c>
      <c r="D158" s="59" t="s">
        <v>600</v>
      </c>
      <c r="E158" s="15" t="s">
        <v>21</v>
      </c>
      <c r="F158" s="51">
        <v>5</v>
      </c>
      <c r="G158" s="51">
        <v>0.151</v>
      </c>
      <c r="H158" s="59" t="s">
        <v>601</v>
      </c>
      <c r="I158" s="59" t="s">
        <v>602</v>
      </c>
      <c r="J158" s="59" t="s">
        <v>603</v>
      </c>
      <c r="K158" s="41">
        <v>8.4369E-2</v>
      </c>
      <c r="L158" s="41">
        <f t="shared" si="10"/>
        <v>8.6369000000000001E-2</v>
      </c>
      <c r="M158" s="53">
        <v>12712</v>
      </c>
      <c r="N158" s="43">
        <v>45292</v>
      </c>
      <c r="O158" s="43" t="s">
        <v>415</v>
      </c>
    </row>
    <row r="159" spans="1:15" ht="45" customHeight="1" x14ac:dyDescent="0.25">
      <c r="A159" s="38" t="s">
        <v>403</v>
      </c>
      <c r="B159" s="15" t="s">
        <v>604</v>
      </c>
      <c r="C159" s="38" t="s">
        <v>207</v>
      </c>
      <c r="D159" s="59" t="s">
        <v>605</v>
      </c>
      <c r="E159" s="15" t="s">
        <v>21</v>
      </c>
      <c r="F159" s="51">
        <v>5</v>
      </c>
      <c r="G159" s="51">
        <v>0.16200000000000001</v>
      </c>
      <c r="H159" s="59" t="s">
        <v>606</v>
      </c>
      <c r="I159" s="59" t="s">
        <v>607</v>
      </c>
      <c r="J159" s="59" t="s">
        <v>608</v>
      </c>
      <c r="K159" s="41">
        <v>8.7093000000000004E-2</v>
      </c>
      <c r="L159" s="41">
        <f t="shared" si="10"/>
        <v>8.9093000000000006E-2</v>
      </c>
      <c r="M159" s="53">
        <v>12712</v>
      </c>
      <c r="N159" s="43">
        <v>45292</v>
      </c>
      <c r="O159" s="43" t="s">
        <v>415</v>
      </c>
    </row>
    <row r="160" spans="1:15" ht="45" customHeight="1" x14ac:dyDescent="0.25">
      <c r="A160" s="38" t="s">
        <v>403</v>
      </c>
      <c r="B160" s="15" t="s">
        <v>609</v>
      </c>
      <c r="C160" s="38" t="s">
        <v>207</v>
      </c>
      <c r="D160" s="38" t="s">
        <v>610</v>
      </c>
      <c r="E160" s="15" t="s">
        <v>21</v>
      </c>
      <c r="F160" s="39">
        <v>4.0999999999999996</v>
      </c>
      <c r="G160" s="39">
        <v>0.22</v>
      </c>
      <c r="H160" s="38" t="s">
        <v>611</v>
      </c>
      <c r="I160" s="38" t="s">
        <v>612</v>
      </c>
      <c r="J160" s="38" t="s">
        <v>613</v>
      </c>
      <c r="K160" s="40">
        <v>0.16349900000000001</v>
      </c>
      <c r="L160" s="41">
        <f t="shared" si="10"/>
        <v>0.16549900000000001</v>
      </c>
      <c r="M160" s="53">
        <v>15436</v>
      </c>
      <c r="N160" s="43">
        <v>45292</v>
      </c>
      <c r="O160" s="43" t="s">
        <v>415</v>
      </c>
    </row>
    <row r="161" spans="1:15" ht="45" customHeight="1" x14ac:dyDescent="0.25">
      <c r="A161" s="38" t="s">
        <v>403</v>
      </c>
      <c r="B161" s="15" t="s">
        <v>614</v>
      </c>
      <c r="C161" s="38" t="s">
        <v>207</v>
      </c>
      <c r="D161" s="59" t="s">
        <v>615</v>
      </c>
      <c r="E161" s="15" t="s">
        <v>21</v>
      </c>
      <c r="F161" s="51">
        <v>5</v>
      </c>
      <c r="G161" s="51">
        <v>0.16200000000000001</v>
      </c>
      <c r="H161" s="59" t="s">
        <v>616</v>
      </c>
      <c r="I161" s="59" t="s">
        <v>617</v>
      </c>
      <c r="J161" s="59" t="s">
        <v>618</v>
      </c>
      <c r="K161" s="41">
        <v>0.16349900000000001</v>
      </c>
      <c r="L161" s="41">
        <f t="shared" si="10"/>
        <v>0.16549900000000001</v>
      </c>
      <c r="M161" s="53">
        <v>12712</v>
      </c>
      <c r="N161" s="43">
        <v>45292</v>
      </c>
      <c r="O161" s="43" t="s">
        <v>415</v>
      </c>
    </row>
    <row r="162" spans="1:15" ht="45" customHeight="1" x14ac:dyDescent="0.25">
      <c r="A162" s="38" t="s">
        <v>403</v>
      </c>
      <c r="B162" s="15" t="s">
        <v>619</v>
      </c>
      <c r="C162" s="38" t="s">
        <v>207</v>
      </c>
      <c r="D162" s="59" t="s">
        <v>620</v>
      </c>
      <c r="E162" s="15" t="s">
        <v>21</v>
      </c>
      <c r="F162" s="51">
        <v>5</v>
      </c>
      <c r="G162" s="51">
        <v>0.15</v>
      </c>
      <c r="H162" s="59" t="s">
        <v>621</v>
      </c>
      <c r="I162" s="59" t="s">
        <v>622</v>
      </c>
      <c r="J162" s="59" t="s">
        <v>623</v>
      </c>
      <c r="K162" s="41">
        <v>8.3710999999999994E-2</v>
      </c>
      <c r="L162" s="41">
        <f t="shared" si="10"/>
        <v>8.5710999999999996E-2</v>
      </c>
      <c r="M162" s="53">
        <v>12712</v>
      </c>
      <c r="N162" s="43">
        <v>45292</v>
      </c>
      <c r="O162" s="43" t="s">
        <v>415</v>
      </c>
    </row>
    <row r="163" spans="1:15" ht="45" customHeight="1" x14ac:dyDescent="0.25">
      <c r="A163" s="38" t="s">
        <v>403</v>
      </c>
      <c r="B163" s="15" t="s">
        <v>624</v>
      </c>
      <c r="C163" s="38" t="s">
        <v>207</v>
      </c>
      <c r="D163" s="38" t="s">
        <v>625</v>
      </c>
      <c r="E163" s="15" t="s">
        <v>21</v>
      </c>
      <c r="F163" s="39">
        <v>4.0999999999999996</v>
      </c>
      <c r="G163" s="39">
        <v>0.21</v>
      </c>
      <c r="H163" s="38" t="s">
        <v>626</v>
      </c>
      <c r="I163" s="38" t="s">
        <v>627</v>
      </c>
      <c r="J163" s="38" t="s">
        <v>628</v>
      </c>
      <c r="K163" s="40">
        <v>0.18530099999999999</v>
      </c>
      <c r="L163" s="41">
        <f t="shared" si="10"/>
        <v>0.187301</v>
      </c>
      <c r="M163" s="53">
        <v>15436</v>
      </c>
      <c r="N163" s="43">
        <v>45292</v>
      </c>
      <c r="O163" s="43" t="s">
        <v>415</v>
      </c>
    </row>
    <row r="164" spans="1:15" ht="45" customHeight="1" x14ac:dyDescent="0.25">
      <c r="A164" s="38" t="s">
        <v>403</v>
      </c>
      <c r="B164" s="15" t="s">
        <v>629</v>
      </c>
      <c r="C164" s="38" t="s">
        <v>207</v>
      </c>
      <c r="D164" s="38" t="s">
        <v>630</v>
      </c>
      <c r="E164" s="15" t="s">
        <v>21</v>
      </c>
      <c r="F164" s="39">
        <v>4</v>
      </c>
      <c r="G164" s="39" t="s">
        <v>126</v>
      </c>
      <c r="H164" s="38" t="s">
        <v>631</v>
      </c>
      <c r="I164" s="38" t="s">
        <v>632</v>
      </c>
      <c r="J164" s="38" t="s">
        <v>633</v>
      </c>
      <c r="K164" s="40">
        <v>1.9618E-2</v>
      </c>
      <c r="L164" s="41">
        <f t="shared" si="10"/>
        <v>2.1617999999999998E-2</v>
      </c>
      <c r="M164" s="53">
        <v>15890</v>
      </c>
      <c r="N164" s="43">
        <v>45292</v>
      </c>
      <c r="O164" s="43" t="s">
        <v>415</v>
      </c>
    </row>
    <row r="165" spans="1:15" ht="45" customHeight="1" x14ac:dyDescent="0.25">
      <c r="A165" s="38" t="s">
        <v>403</v>
      </c>
      <c r="B165" s="15" t="s">
        <v>629</v>
      </c>
      <c r="C165" s="38" t="s">
        <v>207</v>
      </c>
      <c r="D165" s="38" t="s">
        <v>634</v>
      </c>
      <c r="E165" s="15" t="s">
        <v>21</v>
      </c>
      <c r="F165" s="39">
        <v>5.3</v>
      </c>
      <c r="G165" s="39" t="s">
        <v>126</v>
      </c>
      <c r="H165" s="38" t="s">
        <v>635</v>
      </c>
      <c r="I165" s="38" t="s">
        <v>636</v>
      </c>
      <c r="J165" s="38" t="s">
        <v>637</v>
      </c>
      <c r="K165" s="40">
        <v>4.2511E-2</v>
      </c>
      <c r="L165" s="41">
        <f t="shared" si="10"/>
        <v>4.4511000000000002E-2</v>
      </c>
      <c r="M165" s="53">
        <v>11804</v>
      </c>
      <c r="N165" s="43">
        <v>45292</v>
      </c>
      <c r="O165" s="43" t="s">
        <v>415</v>
      </c>
    </row>
    <row r="166" spans="1:15" ht="45" customHeight="1" x14ac:dyDescent="0.25">
      <c r="A166" s="38" t="s">
        <v>403</v>
      </c>
      <c r="B166" s="15" t="s">
        <v>455</v>
      </c>
      <c r="C166" s="38" t="s">
        <v>207</v>
      </c>
      <c r="D166" s="59" t="s">
        <v>638</v>
      </c>
      <c r="E166" s="15" t="s">
        <v>21</v>
      </c>
      <c r="F166" s="51">
        <v>5</v>
      </c>
      <c r="G166" s="51">
        <v>0.16200000000000001</v>
      </c>
      <c r="H166" s="59" t="s">
        <v>639</v>
      </c>
      <c r="I166" s="59" t="s">
        <v>640</v>
      </c>
      <c r="J166" s="59" t="s">
        <v>641</v>
      </c>
      <c r="K166" s="41">
        <v>5.4501000000000001E-2</v>
      </c>
      <c r="L166" s="41">
        <f t="shared" si="10"/>
        <v>5.6501000000000003E-2</v>
      </c>
      <c r="M166" s="53">
        <v>12712</v>
      </c>
      <c r="N166" s="43">
        <v>45292</v>
      </c>
      <c r="O166" s="43" t="s">
        <v>415</v>
      </c>
    </row>
    <row r="167" spans="1:15" ht="45" customHeight="1" x14ac:dyDescent="0.25">
      <c r="A167" s="38" t="s">
        <v>403</v>
      </c>
      <c r="B167" s="15" t="s">
        <v>642</v>
      </c>
      <c r="C167" s="38" t="s">
        <v>207</v>
      </c>
      <c r="D167" s="38" t="s">
        <v>643</v>
      </c>
      <c r="E167" s="15" t="s">
        <v>21</v>
      </c>
      <c r="F167" s="39">
        <v>4.0999999999999996</v>
      </c>
      <c r="G167" s="39">
        <v>0.22</v>
      </c>
      <c r="H167" s="38" t="s">
        <v>644</v>
      </c>
      <c r="I167" s="38" t="s">
        <v>645</v>
      </c>
      <c r="J167" s="38" t="s">
        <v>646</v>
      </c>
      <c r="K167" s="40">
        <v>9.1560000000000002E-2</v>
      </c>
      <c r="L167" s="41">
        <f t="shared" si="10"/>
        <v>9.3560000000000004E-2</v>
      </c>
      <c r="M167" s="53">
        <v>15436</v>
      </c>
      <c r="N167" s="43">
        <v>45292</v>
      </c>
      <c r="O167" s="43" t="s">
        <v>415</v>
      </c>
    </row>
    <row r="168" spans="1:15" ht="45" customHeight="1" x14ac:dyDescent="0.25">
      <c r="A168" s="38" t="s">
        <v>403</v>
      </c>
      <c r="B168" s="15" t="s">
        <v>642</v>
      </c>
      <c r="C168" s="38" t="s">
        <v>207</v>
      </c>
      <c r="D168" s="38" t="s">
        <v>647</v>
      </c>
      <c r="E168" s="15" t="s">
        <v>21</v>
      </c>
      <c r="F168" s="39">
        <v>3.9</v>
      </c>
      <c r="G168" s="39">
        <v>0.4</v>
      </c>
      <c r="H168" s="38" t="s">
        <v>648</v>
      </c>
      <c r="I168" s="38" t="s">
        <v>649</v>
      </c>
      <c r="J168" s="38" t="s">
        <v>650</v>
      </c>
      <c r="K168" s="40">
        <v>0.13625200000000001</v>
      </c>
      <c r="L168" s="41">
        <f t="shared" si="10"/>
        <v>0.13825200000000001</v>
      </c>
      <c r="M168" s="53">
        <v>16344</v>
      </c>
      <c r="N168" s="43">
        <v>45292</v>
      </c>
      <c r="O168" s="43" t="s">
        <v>415</v>
      </c>
    </row>
    <row r="169" spans="1:15" ht="45" customHeight="1" x14ac:dyDescent="0.25">
      <c r="A169" s="38" t="s">
        <v>403</v>
      </c>
      <c r="B169" s="15" t="s">
        <v>651</v>
      </c>
      <c r="C169" s="38" t="s">
        <v>207</v>
      </c>
      <c r="D169" s="38" t="s">
        <v>652</v>
      </c>
      <c r="E169" s="15" t="s">
        <v>21</v>
      </c>
      <c r="F169" s="39">
        <v>4.7</v>
      </c>
      <c r="G169" s="39">
        <v>0.16500000000000001</v>
      </c>
      <c r="H169" s="38" t="s">
        <v>653</v>
      </c>
      <c r="I169" s="38" t="s">
        <v>654</v>
      </c>
      <c r="J169" s="38" t="s">
        <v>655</v>
      </c>
      <c r="K169" s="40">
        <v>4.6951E-2</v>
      </c>
      <c r="L169" s="41">
        <f t="shared" si="10"/>
        <v>4.8951000000000001E-2</v>
      </c>
      <c r="M169" s="53">
        <v>13530</v>
      </c>
      <c r="N169" s="43">
        <v>45292</v>
      </c>
      <c r="O169" s="43" t="s">
        <v>588</v>
      </c>
    </row>
    <row r="170" spans="1:15" ht="45" customHeight="1" x14ac:dyDescent="0.25">
      <c r="A170" s="38" t="s">
        <v>403</v>
      </c>
      <c r="B170" s="15" t="s">
        <v>489</v>
      </c>
      <c r="C170" s="38" t="s">
        <v>207</v>
      </c>
      <c r="D170" s="59" t="s">
        <v>656</v>
      </c>
      <c r="E170" s="15" t="s">
        <v>21</v>
      </c>
      <c r="F170" s="51">
        <v>5</v>
      </c>
      <c r="G170" s="51">
        <v>0.16700000000000001</v>
      </c>
      <c r="H170" s="59" t="s">
        <v>657</v>
      </c>
      <c r="I170" s="59" t="s">
        <v>658</v>
      </c>
      <c r="J170" s="59" t="s">
        <v>659</v>
      </c>
      <c r="K170" s="41">
        <v>8.2515000000000005E-2</v>
      </c>
      <c r="L170" s="41">
        <f t="shared" si="10"/>
        <v>8.4515000000000007E-2</v>
      </c>
      <c r="M170" s="53">
        <v>12712</v>
      </c>
      <c r="N170" s="43">
        <v>45292</v>
      </c>
      <c r="O170" s="43" t="s">
        <v>415</v>
      </c>
    </row>
    <row r="171" spans="1:15" ht="45" customHeight="1" x14ac:dyDescent="0.25">
      <c r="A171" s="38" t="s">
        <v>403</v>
      </c>
      <c r="B171" s="15" t="s">
        <v>494</v>
      </c>
      <c r="C171" s="38" t="s">
        <v>207</v>
      </c>
      <c r="D171" s="38" t="s">
        <v>660</v>
      </c>
      <c r="E171" s="15" t="s">
        <v>21</v>
      </c>
      <c r="F171" s="39">
        <v>4.0999999999999996</v>
      </c>
      <c r="G171" s="39">
        <v>0.22</v>
      </c>
      <c r="H171" s="38" t="s">
        <v>661</v>
      </c>
      <c r="I171" s="38" t="s">
        <v>662</v>
      </c>
      <c r="J171" s="38" t="s">
        <v>663</v>
      </c>
      <c r="K171" s="40">
        <v>0.16349900000000001</v>
      </c>
      <c r="L171" s="41">
        <f t="shared" si="10"/>
        <v>0.16549900000000001</v>
      </c>
      <c r="M171" s="53">
        <v>15436</v>
      </c>
      <c r="N171" s="43">
        <v>45292</v>
      </c>
      <c r="O171" s="43" t="s">
        <v>415</v>
      </c>
    </row>
    <row r="172" spans="1:15" ht="45" customHeight="1" x14ac:dyDescent="0.25">
      <c r="A172" s="38" t="s">
        <v>403</v>
      </c>
      <c r="B172" s="15" t="s">
        <v>410</v>
      </c>
      <c r="C172" s="38" t="s">
        <v>207</v>
      </c>
      <c r="D172" s="59" t="s">
        <v>664</v>
      </c>
      <c r="E172" s="15" t="s">
        <v>21</v>
      </c>
      <c r="F172" s="51">
        <v>5</v>
      </c>
      <c r="G172" s="51">
        <v>6.5000000000000002E-2</v>
      </c>
      <c r="H172" s="59" t="s">
        <v>665</v>
      </c>
      <c r="I172" s="38" t="s">
        <v>666</v>
      </c>
      <c r="J172" s="59" t="s">
        <v>667</v>
      </c>
      <c r="K172" s="41">
        <v>4.0329999999999998E-2</v>
      </c>
      <c r="L172" s="41">
        <f t="shared" si="10"/>
        <v>4.233E-2</v>
      </c>
      <c r="M172" s="53">
        <v>12712</v>
      </c>
      <c r="N172" s="43">
        <v>45292</v>
      </c>
      <c r="O172" s="43" t="s">
        <v>415</v>
      </c>
    </row>
    <row r="173" spans="1:15" ht="60" customHeight="1" x14ac:dyDescent="0.25">
      <c r="A173" s="38" t="s">
        <v>403</v>
      </c>
      <c r="B173" s="15" t="s">
        <v>416</v>
      </c>
      <c r="C173" s="38" t="s">
        <v>207</v>
      </c>
      <c r="D173" s="38" t="s">
        <v>668</v>
      </c>
      <c r="E173" s="15" t="s">
        <v>21</v>
      </c>
      <c r="F173" s="39">
        <v>4.0999999999999996</v>
      </c>
      <c r="G173" s="39">
        <v>8.2000000000000003E-2</v>
      </c>
      <c r="H173" s="38" t="s">
        <v>669</v>
      </c>
      <c r="I173" s="38" t="s">
        <v>670</v>
      </c>
      <c r="J173" s="38" t="s">
        <v>671</v>
      </c>
      <c r="K173" s="40">
        <v>9.1560000000000002E-2</v>
      </c>
      <c r="L173" s="41">
        <f t="shared" si="10"/>
        <v>9.3560000000000004E-2</v>
      </c>
      <c r="M173" s="53">
        <v>15436</v>
      </c>
      <c r="N173" s="43">
        <v>45292</v>
      </c>
      <c r="O173" s="43" t="s">
        <v>415</v>
      </c>
    </row>
    <row r="174" spans="1:15" ht="60" customHeight="1" x14ac:dyDescent="0.25">
      <c r="A174" s="38" t="s">
        <v>403</v>
      </c>
      <c r="B174" s="15" t="s">
        <v>672</v>
      </c>
      <c r="C174" s="15" t="s">
        <v>218</v>
      </c>
      <c r="D174" s="15" t="s">
        <v>673</v>
      </c>
      <c r="E174" s="15" t="s">
        <v>21</v>
      </c>
      <c r="F174" s="39">
        <v>7.7</v>
      </c>
      <c r="G174" s="39" t="s">
        <v>126</v>
      </c>
      <c r="H174" s="38" t="s">
        <v>674</v>
      </c>
      <c r="I174" s="38" t="s">
        <v>675</v>
      </c>
      <c r="J174" s="38" t="s">
        <v>676</v>
      </c>
      <c r="K174" s="40">
        <v>6.9500000000000006E-2</v>
      </c>
      <c r="L174" s="41">
        <f>K174+0.0023</f>
        <v>7.1800000000000003E-2</v>
      </c>
      <c r="M174" s="50" t="s">
        <v>677</v>
      </c>
      <c r="N174" s="43">
        <v>45292</v>
      </c>
      <c r="O174" s="43" t="s">
        <v>678</v>
      </c>
    </row>
    <row r="175" spans="1:15" ht="45" customHeight="1" x14ac:dyDescent="0.25">
      <c r="A175" s="38" t="s">
        <v>403</v>
      </c>
      <c r="B175" s="15" t="s">
        <v>672</v>
      </c>
      <c r="C175" s="15" t="s">
        <v>218</v>
      </c>
      <c r="D175" s="15" t="s">
        <v>679</v>
      </c>
      <c r="E175" s="15" t="s">
        <v>21</v>
      </c>
      <c r="F175" s="39">
        <v>4.5</v>
      </c>
      <c r="G175" s="39" t="s">
        <v>126</v>
      </c>
      <c r="H175" s="38" t="s">
        <v>680</v>
      </c>
      <c r="I175" s="38" t="s">
        <v>681</v>
      </c>
      <c r="J175" s="38" t="s">
        <v>682</v>
      </c>
      <c r="K175" s="40">
        <v>3.7999999999999999E-2</v>
      </c>
      <c r="L175" s="41">
        <f>K175+0.0023</f>
        <v>4.0300000000000002E-2</v>
      </c>
      <c r="M175" s="50" t="s">
        <v>677</v>
      </c>
      <c r="N175" s="43">
        <v>45292</v>
      </c>
      <c r="O175" s="43" t="s">
        <v>678</v>
      </c>
    </row>
    <row r="176" spans="1:15" ht="45" customHeight="1" x14ac:dyDescent="0.25">
      <c r="A176" s="38" t="s">
        <v>403</v>
      </c>
      <c r="B176" s="15" t="s">
        <v>18</v>
      </c>
      <c r="C176" s="15" t="s">
        <v>358</v>
      </c>
      <c r="D176" s="38" t="s">
        <v>683</v>
      </c>
      <c r="E176" s="15" t="s">
        <v>21</v>
      </c>
      <c r="F176" s="39">
        <v>3.28</v>
      </c>
      <c r="G176" s="39">
        <v>0.82</v>
      </c>
      <c r="H176" s="38" t="s">
        <v>684</v>
      </c>
      <c r="I176" s="38" t="s">
        <v>685</v>
      </c>
      <c r="J176" s="38" t="s">
        <v>686</v>
      </c>
      <c r="K176" s="40">
        <v>0.52580000000000005</v>
      </c>
      <c r="L176" s="41">
        <f>K176+0.002</f>
        <v>0.52780000000000005</v>
      </c>
      <c r="M176" s="42">
        <v>19000</v>
      </c>
      <c r="N176" s="43">
        <v>45292</v>
      </c>
      <c r="O176" s="43" t="s">
        <v>687</v>
      </c>
    </row>
    <row r="177" spans="1:15" ht="45" customHeight="1" x14ac:dyDescent="0.25">
      <c r="A177" s="38" t="s">
        <v>403</v>
      </c>
      <c r="B177" s="15" t="s">
        <v>574</v>
      </c>
      <c r="C177" s="15" t="s">
        <v>358</v>
      </c>
      <c r="D177" s="38" t="s">
        <v>688</v>
      </c>
      <c r="E177" s="15" t="s">
        <v>21</v>
      </c>
      <c r="F177" s="39">
        <v>3.23</v>
      </c>
      <c r="G177" s="39">
        <v>0.25</v>
      </c>
      <c r="H177" s="38" t="s">
        <v>689</v>
      </c>
      <c r="I177" s="38" t="s">
        <v>690</v>
      </c>
      <c r="J177" s="59" t="s">
        <v>691</v>
      </c>
      <c r="K177" s="40">
        <v>0.16539999999999999</v>
      </c>
      <c r="L177" s="41">
        <f t="shared" ref="L177:L190" si="11">K177+0.002</f>
        <v>0.16739999999999999</v>
      </c>
      <c r="M177" s="53">
        <v>19522</v>
      </c>
      <c r="N177" s="43">
        <v>45292</v>
      </c>
      <c r="O177" s="43" t="s">
        <v>687</v>
      </c>
    </row>
    <row r="178" spans="1:15" ht="45" customHeight="1" x14ac:dyDescent="0.25">
      <c r="A178" s="38" t="s">
        <v>403</v>
      </c>
      <c r="B178" s="15" t="s">
        <v>574</v>
      </c>
      <c r="C178" s="15" t="s">
        <v>358</v>
      </c>
      <c r="D178" s="38" t="s">
        <v>692</v>
      </c>
      <c r="E178" s="15" t="s">
        <v>21</v>
      </c>
      <c r="F178" s="39">
        <v>3.23</v>
      </c>
      <c r="G178" s="39">
        <v>0.81</v>
      </c>
      <c r="H178" s="38" t="s">
        <v>693</v>
      </c>
      <c r="I178" s="38" t="s">
        <v>694</v>
      </c>
      <c r="J178" s="38" t="s">
        <v>695</v>
      </c>
      <c r="K178" s="40">
        <v>0.42249999999999999</v>
      </c>
      <c r="L178" s="41">
        <f t="shared" si="11"/>
        <v>0.42449999999999999</v>
      </c>
      <c r="M178" s="42">
        <v>19522</v>
      </c>
      <c r="N178" s="43">
        <v>45292</v>
      </c>
      <c r="O178" s="43" t="s">
        <v>687</v>
      </c>
    </row>
    <row r="179" spans="1:15" ht="45" customHeight="1" x14ac:dyDescent="0.25">
      <c r="A179" s="38" t="s">
        <v>403</v>
      </c>
      <c r="B179" s="15" t="s">
        <v>696</v>
      </c>
      <c r="C179" s="15" t="s">
        <v>358</v>
      </c>
      <c r="D179" s="38" t="s">
        <v>697</v>
      </c>
      <c r="E179" s="15" t="s">
        <v>21</v>
      </c>
      <c r="F179" s="39">
        <v>4.92</v>
      </c>
      <c r="G179" s="39" t="s">
        <v>126</v>
      </c>
      <c r="H179" s="38" t="s">
        <v>698</v>
      </c>
      <c r="I179" s="38" t="s">
        <v>699</v>
      </c>
      <c r="J179" s="38" t="s">
        <v>700</v>
      </c>
      <c r="K179" s="40">
        <v>6.4899999999999999E-2</v>
      </c>
      <c r="L179" s="41">
        <f t="shared" si="11"/>
        <v>6.6900000000000001E-2</v>
      </c>
      <c r="M179" s="42">
        <v>61380</v>
      </c>
      <c r="N179" s="43">
        <v>45292</v>
      </c>
      <c r="O179" s="43" t="s">
        <v>687</v>
      </c>
    </row>
    <row r="180" spans="1:15" ht="45" customHeight="1" x14ac:dyDescent="0.25">
      <c r="A180" s="38" t="s">
        <v>403</v>
      </c>
      <c r="B180" s="15" t="s">
        <v>416</v>
      </c>
      <c r="C180" s="15" t="s">
        <v>358</v>
      </c>
      <c r="D180" s="38" t="s">
        <v>701</v>
      </c>
      <c r="E180" s="15" t="s">
        <v>21</v>
      </c>
      <c r="F180" s="39">
        <v>3.16</v>
      </c>
      <c r="G180" s="39">
        <v>0.79</v>
      </c>
      <c r="H180" s="38" t="s">
        <v>702</v>
      </c>
      <c r="I180" s="38" t="s">
        <v>703</v>
      </c>
      <c r="J180" s="38" t="s">
        <v>704</v>
      </c>
      <c r="K180" s="40">
        <v>0.52470000000000006</v>
      </c>
      <c r="L180" s="41">
        <f t="shared" si="11"/>
        <v>0.52670000000000006</v>
      </c>
      <c r="M180" s="42">
        <v>19800</v>
      </c>
      <c r="N180" s="43">
        <v>45292</v>
      </c>
      <c r="O180" s="43" t="s">
        <v>687</v>
      </c>
    </row>
    <row r="181" spans="1:15" ht="45" customHeight="1" x14ac:dyDescent="0.25">
      <c r="A181" s="38" t="s">
        <v>403</v>
      </c>
      <c r="B181" s="15" t="s">
        <v>705</v>
      </c>
      <c r="C181" s="15" t="s">
        <v>358</v>
      </c>
      <c r="D181" s="15" t="s">
        <v>706</v>
      </c>
      <c r="E181" s="15" t="s">
        <v>21</v>
      </c>
      <c r="F181" s="39">
        <v>4.7300000000000004</v>
      </c>
      <c r="G181" s="39">
        <v>0.13</v>
      </c>
      <c r="H181" s="38" t="s">
        <v>707</v>
      </c>
      <c r="I181" s="38" t="s">
        <v>708</v>
      </c>
      <c r="J181" s="38" t="s">
        <v>709</v>
      </c>
      <c r="K181" s="40">
        <v>0.14910000000000001</v>
      </c>
      <c r="L181" s="41">
        <f t="shared" si="11"/>
        <v>0.15110000000000001</v>
      </c>
      <c r="M181" s="42">
        <v>13200</v>
      </c>
      <c r="N181" s="43">
        <v>45292</v>
      </c>
      <c r="O181" s="43" t="s">
        <v>687</v>
      </c>
    </row>
    <row r="182" spans="1:15" ht="45" customHeight="1" x14ac:dyDescent="0.25">
      <c r="A182" s="38" t="s">
        <v>403</v>
      </c>
      <c r="B182" s="15" t="s">
        <v>710</v>
      </c>
      <c r="C182" s="15" t="s">
        <v>358</v>
      </c>
      <c r="D182" s="15" t="s">
        <v>711</v>
      </c>
      <c r="E182" s="15" t="s">
        <v>21</v>
      </c>
      <c r="F182" s="39">
        <v>3.85</v>
      </c>
      <c r="G182" s="39">
        <v>0.25</v>
      </c>
      <c r="H182" s="38" t="s">
        <v>712</v>
      </c>
      <c r="I182" s="38" t="s">
        <v>713</v>
      </c>
      <c r="J182" s="38" t="s">
        <v>714</v>
      </c>
      <c r="K182" s="41">
        <v>0.15679999999999999</v>
      </c>
      <c r="L182" s="41">
        <f t="shared" si="11"/>
        <v>0.1588</v>
      </c>
      <c r="M182" s="53">
        <v>16344</v>
      </c>
      <c r="N182" s="43">
        <v>45292</v>
      </c>
      <c r="O182" s="43" t="s">
        <v>687</v>
      </c>
    </row>
    <row r="183" spans="1:15" ht="45" customHeight="1" x14ac:dyDescent="0.25">
      <c r="A183" s="38" t="s">
        <v>403</v>
      </c>
      <c r="B183" s="15" t="s">
        <v>715</v>
      </c>
      <c r="C183" s="15" t="s">
        <v>358</v>
      </c>
      <c r="D183" s="38" t="s">
        <v>716</v>
      </c>
      <c r="E183" s="15" t="s">
        <v>21</v>
      </c>
      <c r="F183" s="39">
        <v>0.81</v>
      </c>
      <c r="G183" s="39">
        <v>0.81</v>
      </c>
      <c r="H183" s="38" t="s">
        <v>717</v>
      </c>
      <c r="I183" s="38" t="s">
        <v>718</v>
      </c>
      <c r="J183" s="38" t="s">
        <v>719</v>
      </c>
      <c r="K183" s="40">
        <v>0.40460000000000002</v>
      </c>
      <c r="L183" s="41">
        <f t="shared" si="11"/>
        <v>0.40660000000000002</v>
      </c>
      <c r="M183" s="42">
        <v>76726</v>
      </c>
      <c r="N183" s="43">
        <v>45292</v>
      </c>
      <c r="O183" s="43" t="s">
        <v>687</v>
      </c>
    </row>
    <row r="184" spans="1:15" ht="45" customHeight="1" x14ac:dyDescent="0.25">
      <c r="A184" s="38" t="s">
        <v>403</v>
      </c>
      <c r="B184" s="15" t="s">
        <v>430</v>
      </c>
      <c r="C184" s="15" t="s">
        <v>358</v>
      </c>
      <c r="D184" s="15" t="s">
        <v>720</v>
      </c>
      <c r="E184" s="15" t="s">
        <v>21</v>
      </c>
      <c r="F184" s="39">
        <v>4.7300000000000004</v>
      </c>
      <c r="G184" s="39">
        <v>0.13</v>
      </c>
      <c r="H184" s="38" t="s">
        <v>721</v>
      </c>
      <c r="I184" s="38" t="s">
        <v>722</v>
      </c>
      <c r="J184" s="38" t="s">
        <v>723</v>
      </c>
      <c r="K184" s="40">
        <v>0.14910000000000001</v>
      </c>
      <c r="L184" s="41">
        <f t="shared" si="11"/>
        <v>0.15110000000000001</v>
      </c>
      <c r="M184" s="42">
        <v>13200</v>
      </c>
      <c r="N184" s="43">
        <v>45292</v>
      </c>
      <c r="O184" s="43" t="s">
        <v>687</v>
      </c>
    </row>
    <row r="185" spans="1:15" ht="45" customHeight="1" x14ac:dyDescent="0.25">
      <c r="A185" s="38" t="s">
        <v>403</v>
      </c>
      <c r="B185" s="15" t="s">
        <v>435</v>
      </c>
      <c r="C185" s="15" t="s">
        <v>358</v>
      </c>
      <c r="D185" s="15" t="s">
        <v>724</v>
      </c>
      <c r="E185" s="15" t="s">
        <v>21</v>
      </c>
      <c r="F185" s="39">
        <v>3.85</v>
      </c>
      <c r="G185" s="39">
        <v>0.28000000000000003</v>
      </c>
      <c r="H185" s="38" t="s">
        <v>725</v>
      </c>
      <c r="I185" s="38" t="s">
        <v>726</v>
      </c>
      <c r="J185" s="38" t="s">
        <v>727</v>
      </c>
      <c r="K185" s="41">
        <v>0.20530000000000001</v>
      </c>
      <c r="L185" s="41">
        <f t="shared" si="11"/>
        <v>0.20730000000000001</v>
      </c>
      <c r="M185" s="42">
        <v>16400</v>
      </c>
      <c r="N185" s="43">
        <v>45292</v>
      </c>
      <c r="O185" s="43" t="s">
        <v>687</v>
      </c>
    </row>
    <row r="186" spans="1:15" ht="45" customHeight="1" x14ac:dyDescent="0.25">
      <c r="A186" s="38" t="s">
        <v>403</v>
      </c>
      <c r="B186" s="15" t="s">
        <v>435</v>
      </c>
      <c r="C186" s="15" t="s">
        <v>358</v>
      </c>
      <c r="D186" s="38" t="s">
        <v>728</v>
      </c>
      <c r="E186" s="15" t="s">
        <v>21</v>
      </c>
      <c r="F186" s="39">
        <v>0.97</v>
      </c>
      <c r="G186" s="39">
        <v>0.16</v>
      </c>
      <c r="H186" s="38" t="s">
        <v>729</v>
      </c>
      <c r="I186" s="38" t="s">
        <v>730</v>
      </c>
      <c r="J186" s="38" t="s">
        <v>731</v>
      </c>
      <c r="K186" s="40">
        <v>0.1046</v>
      </c>
      <c r="L186" s="41">
        <f t="shared" si="11"/>
        <v>0.1066</v>
      </c>
      <c r="M186" s="42">
        <v>64000</v>
      </c>
      <c r="N186" s="43">
        <v>45292</v>
      </c>
      <c r="O186" s="43" t="s">
        <v>687</v>
      </c>
    </row>
    <row r="187" spans="1:15" ht="45" customHeight="1" x14ac:dyDescent="0.25">
      <c r="A187" s="38" t="s">
        <v>403</v>
      </c>
      <c r="B187" s="15" t="s">
        <v>435</v>
      </c>
      <c r="C187" s="15" t="s">
        <v>358</v>
      </c>
      <c r="D187" s="38" t="s">
        <v>732</v>
      </c>
      <c r="E187" s="15" t="s">
        <v>21</v>
      </c>
      <c r="F187" s="39">
        <v>3.05</v>
      </c>
      <c r="G187" s="39">
        <v>0.4</v>
      </c>
      <c r="H187" s="38" t="s">
        <v>733</v>
      </c>
      <c r="I187" s="38" t="s">
        <v>734</v>
      </c>
      <c r="J187" s="38" t="s">
        <v>735</v>
      </c>
      <c r="K187" s="40">
        <v>0.26</v>
      </c>
      <c r="L187" s="41">
        <f t="shared" si="11"/>
        <v>0.26200000000000001</v>
      </c>
      <c r="M187" s="42">
        <v>20430</v>
      </c>
      <c r="N187" s="43">
        <v>45292</v>
      </c>
      <c r="O187" s="43" t="s">
        <v>687</v>
      </c>
    </row>
    <row r="188" spans="1:15" ht="45" customHeight="1" x14ac:dyDescent="0.25">
      <c r="A188" s="38" t="s">
        <v>403</v>
      </c>
      <c r="B188" s="15" t="s">
        <v>439</v>
      </c>
      <c r="C188" s="15" t="s">
        <v>358</v>
      </c>
      <c r="D188" s="15" t="s">
        <v>736</v>
      </c>
      <c r="E188" s="15" t="s">
        <v>21</v>
      </c>
      <c r="F188" s="39">
        <v>4.7300000000000004</v>
      </c>
      <c r="G188" s="39">
        <v>0.13</v>
      </c>
      <c r="H188" s="38" t="s">
        <v>737</v>
      </c>
      <c r="I188" s="38" t="s">
        <v>738</v>
      </c>
      <c r="J188" s="38" t="s">
        <v>739</v>
      </c>
      <c r="K188" s="40">
        <v>0.1482</v>
      </c>
      <c r="L188" s="41">
        <f t="shared" si="11"/>
        <v>0.1502</v>
      </c>
      <c r="M188" s="42">
        <v>13200</v>
      </c>
      <c r="N188" s="43">
        <v>45292</v>
      </c>
      <c r="O188" s="43" t="s">
        <v>687</v>
      </c>
    </row>
    <row r="189" spans="1:15" ht="45" customHeight="1" x14ac:dyDescent="0.25">
      <c r="A189" s="38" t="s">
        <v>403</v>
      </c>
      <c r="B189" s="15" t="s">
        <v>444</v>
      </c>
      <c r="C189" s="15" t="s">
        <v>358</v>
      </c>
      <c r="D189" s="15" t="s">
        <v>740</v>
      </c>
      <c r="E189" s="15" t="s">
        <v>21</v>
      </c>
      <c r="F189" s="39">
        <v>3.77</v>
      </c>
      <c r="G189" s="39">
        <v>0.28000000000000003</v>
      </c>
      <c r="H189" s="38" t="s">
        <v>741</v>
      </c>
      <c r="I189" s="38" t="s">
        <v>742</v>
      </c>
      <c r="J189" s="38" t="s">
        <v>743</v>
      </c>
      <c r="K189" s="41">
        <v>0.20530000000000001</v>
      </c>
      <c r="L189" s="41">
        <f t="shared" si="11"/>
        <v>0.20730000000000001</v>
      </c>
      <c r="M189" s="42">
        <v>16800</v>
      </c>
      <c r="N189" s="43">
        <v>45292</v>
      </c>
      <c r="O189" s="43" t="s">
        <v>687</v>
      </c>
    </row>
    <row r="190" spans="1:15" ht="45" customHeight="1" x14ac:dyDescent="0.25">
      <c r="A190" s="38" t="s">
        <v>403</v>
      </c>
      <c r="B190" s="15" t="s">
        <v>444</v>
      </c>
      <c r="C190" s="15" t="s">
        <v>358</v>
      </c>
      <c r="D190" s="38" t="s">
        <v>744</v>
      </c>
      <c r="E190" s="15" t="s">
        <v>21</v>
      </c>
      <c r="F190" s="39">
        <v>3.05</v>
      </c>
      <c r="G190" s="39">
        <v>0.4</v>
      </c>
      <c r="H190" s="38" t="s">
        <v>745</v>
      </c>
      <c r="I190" s="38" t="s">
        <v>746</v>
      </c>
      <c r="J190" s="38" t="s">
        <v>747</v>
      </c>
      <c r="K190" s="40">
        <v>0.26</v>
      </c>
      <c r="L190" s="41">
        <f t="shared" si="11"/>
        <v>0.26200000000000001</v>
      </c>
      <c r="M190" s="42">
        <v>20430</v>
      </c>
      <c r="N190" s="43">
        <v>45292</v>
      </c>
      <c r="O190" s="43" t="s">
        <v>687</v>
      </c>
    </row>
    <row r="191" spans="1:15" ht="45" customHeight="1" x14ac:dyDescent="0.25">
      <c r="A191" s="38" t="s">
        <v>403</v>
      </c>
      <c r="B191" s="15" t="s">
        <v>516</v>
      </c>
      <c r="C191" s="15" t="s">
        <v>358</v>
      </c>
      <c r="D191" s="38" t="s">
        <v>748</v>
      </c>
      <c r="E191" s="15" t="s">
        <v>21</v>
      </c>
      <c r="F191" s="39">
        <v>1.53</v>
      </c>
      <c r="G191" s="39">
        <v>0.05</v>
      </c>
      <c r="H191" s="59" t="s">
        <v>749</v>
      </c>
      <c r="I191" s="38" t="s">
        <v>750</v>
      </c>
      <c r="J191" s="38" t="s">
        <v>751</v>
      </c>
      <c r="K191" s="40">
        <v>2.1999999999999999E-2</v>
      </c>
      <c r="L191" s="41">
        <f>K191+0.0023</f>
        <v>2.4299999999999999E-2</v>
      </c>
      <c r="M191" s="42">
        <v>40527</v>
      </c>
      <c r="N191" s="43">
        <v>45292</v>
      </c>
      <c r="O191" s="43" t="s">
        <v>687</v>
      </c>
    </row>
    <row r="192" spans="1:15" ht="45" customHeight="1" x14ac:dyDescent="0.25">
      <c r="A192" s="38" t="s">
        <v>403</v>
      </c>
      <c r="B192" s="15" t="s">
        <v>516</v>
      </c>
      <c r="C192" s="15" t="s">
        <v>358</v>
      </c>
      <c r="D192" s="15" t="s">
        <v>752</v>
      </c>
      <c r="E192" s="15" t="s">
        <v>21</v>
      </c>
      <c r="F192" s="39">
        <v>6.99</v>
      </c>
      <c r="G192" s="39">
        <v>0.15</v>
      </c>
      <c r="H192" s="38" t="s">
        <v>753</v>
      </c>
      <c r="I192" s="38" t="s">
        <v>754</v>
      </c>
      <c r="J192" s="38" t="s">
        <v>755</v>
      </c>
      <c r="K192" s="40">
        <v>9.9099999999999994E-2</v>
      </c>
      <c r="L192" s="41">
        <f>K192+0.002</f>
        <v>0.1011</v>
      </c>
      <c r="M192" s="42">
        <v>9000</v>
      </c>
      <c r="N192" s="43">
        <v>45292</v>
      </c>
      <c r="O192" s="43" t="s">
        <v>687</v>
      </c>
    </row>
    <row r="193" spans="1:15" ht="45" customHeight="1" x14ac:dyDescent="0.25">
      <c r="A193" s="38" t="s">
        <v>403</v>
      </c>
      <c r="B193" s="15" t="s">
        <v>516</v>
      </c>
      <c r="C193" s="15" t="s">
        <v>358</v>
      </c>
      <c r="D193" s="50" t="s">
        <v>752</v>
      </c>
      <c r="E193" s="15" t="s">
        <v>21</v>
      </c>
      <c r="F193" s="46">
        <v>6.99</v>
      </c>
      <c r="G193" s="46">
        <v>0.15329999999999999</v>
      </c>
      <c r="H193" s="67">
        <v>49735017155</v>
      </c>
      <c r="I193" s="67">
        <v>749735071557</v>
      </c>
      <c r="J193" s="67">
        <v>749735171554</v>
      </c>
      <c r="K193" s="68">
        <v>9.9099999999999994E-2</v>
      </c>
      <c r="L193" s="41">
        <f>K193+0.002</f>
        <v>0.1011</v>
      </c>
      <c r="M193" s="42">
        <v>9000</v>
      </c>
      <c r="N193" s="43">
        <v>45292</v>
      </c>
      <c r="O193" s="43" t="s">
        <v>687</v>
      </c>
    </row>
    <row r="194" spans="1:15" ht="45" customHeight="1" x14ac:dyDescent="0.25">
      <c r="A194" s="38" t="s">
        <v>403</v>
      </c>
      <c r="B194" s="15" t="s">
        <v>516</v>
      </c>
      <c r="C194" s="15" t="s">
        <v>358</v>
      </c>
      <c r="D194" s="15" t="s">
        <v>756</v>
      </c>
      <c r="E194" s="15" t="s">
        <v>21</v>
      </c>
      <c r="F194" s="39">
        <v>1.44</v>
      </c>
      <c r="G194" s="39">
        <v>0.03</v>
      </c>
      <c r="H194" s="38" t="s">
        <v>757</v>
      </c>
      <c r="I194" s="38" t="s">
        <v>758</v>
      </c>
      <c r="J194" s="38" t="s">
        <v>759</v>
      </c>
      <c r="K194" s="40">
        <v>2.1999999999999999E-2</v>
      </c>
      <c r="L194" s="41">
        <f>K194+0.0023</f>
        <v>2.4299999999999999E-2</v>
      </c>
      <c r="M194" s="42">
        <v>43134</v>
      </c>
      <c r="N194" s="43">
        <v>45292</v>
      </c>
      <c r="O194" s="43" t="s">
        <v>687</v>
      </c>
    </row>
    <row r="195" spans="1:15" ht="45" customHeight="1" x14ac:dyDescent="0.25">
      <c r="A195" s="38" t="s">
        <v>403</v>
      </c>
      <c r="B195" s="15" t="s">
        <v>516</v>
      </c>
      <c r="C195" s="15" t="s">
        <v>358</v>
      </c>
      <c r="D195" s="15" t="s">
        <v>760</v>
      </c>
      <c r="E195" s="15" t="s">
        <v>21</v>
      </c>
      <c r="F195" s="39">
        <v>1.44</v>
      </c>
      <c r="G195" s="39">
        <v>0.03</v>
      </c>
      <c r="H195" s="38" t="s">
        <v>761</v>
      </c>
      <c r="I195" s="38" t="s">
        <v>762</v>
      </c>
      <c r="J195" s="38" t="s">
        <v>763</v>
      </c>
      <c r="K195" s="40">
        <v>2.1999999999999999E-2</v>
      </c>
      <c r="L195" s="41">
        <f>K195+0.0023</f>
        <v>2.4299999999999999E-2</v>
      </c>
      <c r="M195" s="42">
        <v>43134</v>
      </c>
      <c r="N195" s="43">
        <v>45292</v>
      </c>
      <c r="O195" s="43" t="s">
        <v>687</v>
      </c>
    </row>
    <row r="196" spans="1:15" ht="45" customHeight="1" x14ac:dyDescent="0.25">
      <c r="A196" s="38" t="s">
        <v>403</v>
      </c>
      <c r="B196" s="15" t="s">
        <v>516</v>
      </c>
      <c r="C196" s="15" t="s">
        <v>358</v>
      </c>
      <c r="D196" s="15" t="s">
        <v>764</v>
      </c>
      <c r="E196" s="15" t="s">
        <v>21</v>
      </c>
      <c r="F196" s="39">
        <v>1.5</v>
      </c>
      <c r="G196" s="39">
        <f>3.09/100</f>
        <v>3.0899999999999997E-2</v>
      </c>
      <c r="H196" s="38" t="s">
        <v>765</v>
      </c>
      <c r="I196" s="38" t="s">
        <v>766</v>
      </c>
      <c r="J196" s="38" t="s">
        <v>767</v>
      </c>
      <c r="K196" s="40">
        <v>2.1999999999999999E-2</v>
      </c>
      <c r="L196" s="41">
        <f>K196+0.0023</f>
        <v>2.4299999999999999E-2</v>
      </c>
      <c r="M196" s="53">
        <v>41475</v>
      </c>
      <c r="N196" s="43">
        <v>45292</v>
      </c>
      <c r="O196" s="43" t="s">
        <v>172</v>
      </c>
    </row>
    <row r="197" spans="1:15" ht="45" x14ac:dyDescent="0.25">
      <c r="A197" s="38" t="s">
        <v>403</v>
      </c>
      <c r="B197" s="15" t="s">
        <v>516</v>
      </c>
      <c r="C197" s="15" t="s">
        <v>358</v>
      </c>
      <c r="D197" s="15" t="s">
        <v>768</v>
      </c>
      <c r="E197" s="15" t="s">
        <v>21</v>
      </c>
      <c r="F197" s="39">
        <v>7.2</v>
      </c>
      <c r="G197" s="39">
        <v>0.15</v>
      </c>
      <c r="H197" s="38" t="s">
        <v>769</v>
      </c>
      <c r="I197" s="38" t="s">
        <v>770</v>
      </c>
      <c r="J197" s="38" t="s">
        <v>771</v>
      </c>
      <c r="K197" s="40">
        <v>0.1024</v>
      </c>
      <c r="L197" s="41">
        <f>K197+0.002</f>
        <v>0.10440000000000001</v>
      </c>
      <c r="M197" s="42">
        <v>8700</v>
      </c>
      <c r="N197" s="43">
        <v>45292</v>
      </c>
      <c r="O197" s="43" t="s">
        <v>687</v>
      </c>
    </row>
    <row r="198" spans="1:15" ht="45" customHeight="1" x14ac:dyDescent="0.25">
      <c r="A198" s="38" t="s">
        <v>403</v>
      </c>
      <c r="B198" s="15" t="s">
        <v>460</v>
      </c>
      <c r="C198" s="15" t="s">
        <v>358</v>
      </c>
      <c r="D198" s="38" t="s">
        <v>772</v>
      </c>
      <c r="E198" s="15" t="s">
        <v>334</v>
      </c>
      <c r="F198" s="39">
        <v>2.5299999999999998</v>
      </c>
      <c r="G198" s="39">
        <v>0.33</v>
      </c>
      <c r="H198" s="38" t="s">
        <v>773</v>
      </c>
      <c r="I198" s="38" t="s">
        <v>21</v>
      </c>
      <c r="J198" s="38" t="s">
        <v>774</v>
      </c>
      <c r="K198" s="40">
        <v>0.2263</v>
      </c>
      <c r="L198" s="41">
        <f t="shared" ref="L198:L215" si="12">K198+0.002</f>
        <v>0.2283</v>
      </c>
      <c r="M198" s="42">
        <v>24522</v>
      </c>
      <c r="N198" s="43">
        <v>45292</v>
      </c>
      <c r="O198" s="43" t="s">
        <v>687</v>
      </c>
    </row>
    <row r="199" spans="1:15" ht="45" customHeight="1" x14ac:dyDescent="0.25">
      <c r="A199" s="38" t="s">
        <v>403</v>
      </c>
      <c r="B199" s="15" t="s">
        <v>516</v>
      </c>
      <c r="C199" s="15" t="s">
        <v>358</v>
      </c>
      <c r="D199" s="38" t="s">
        <v>775</v>
      </c>
      <c r="E199" s="15" t="s">
        <v>21</v>
      </c>
      <c r="F199" s="39">
        <v>4.5</v>
      </c>
      <c r="G199" s="39" t="s">
        <v>126</v>
      </c>
      <c r="H199" s="38" t="s">
        <v>776</v>
      </c>
      <c r="I199" s="38" t="s">
        <v>777</v>
      </c>
      <c r="J199" s="38" t="s">
        <v>778</v>
      </c>
      <c r="K199" s="40">
        <v>4.0809999999999999E-2</v>
      </c>
      <c r="L199" s="41">
        <f>K199+0.0023</f>
        <v>4.3109999999999996E-2</v>
      </c>
      <c r="M199" s="42">
        <v>60750</v>
      </c>
      <c r="N199" s="43">
        <v>45292</v>
      </c>
      <c r="O199" s="43" t="s">
        <v>687</v>
      </c>
    </row>
    <row r="200" spans="1:15" ht="69.75" customHeight="1" x14ac:dyDescent="0.25">
      <c r="A200" s="38" t="s">
        <v>403</v>
      </c>
      <c r="B200" s="15" t="s">
        <v>460</v>
      </c>
      <c r="C200" s="15" t="s">
        <v>358</v>
      </c>
      <c r="D200" s="38" t="s">
        <v>779</v>
      </c>
      <c r="E200" s="15" t="s">
        <v>21</v>
      </c>
      <c r="F200" s="39">
        <v>0.93</v>
      </c>
      <c r="G200" s="39">
        <v>0.16</v>
      </c>
      <c r="H200" s="38" t="s">
        <v>780</v>
      </c>
      <c r="I200" s="38" t="s">
        <v>781</v>
      </c>
      <c r="J200" s="38" t="s">
        <v>782</v>
      </c>
      <c r="K200" s="40">
        <v>6.1162000000000001E-2</v>
      </c>
      <c r="L200" s="41">
        <f t="shared" si="12"/>
        <v>6.3161999999999996E-2</v>
      </c>
      <c r="M200" s="42">
        <v>66750</v>
      </c>
      <c r="N200" s="43">
        <v>45292</v>
      </c>
      <c r="O200" s="43" t="s">
        <v>687</v>
      </c>
    </row>
    <row r="201" spans="1:15" ht="111" customHeight="1" x14ac:dyDescent="0.25">
      <c r="A201" s="38" t="s">
        <v>403</v>
      </c>
      <c r="B201" s="15" t="s">
        <v>460</v>
      </c>
      <c r="C201" s="15" t="s">
        <v>358</v>
      </c>
      <c r="D201" s="38" t="s">
        <v>783</v>
      </c>
      <c r="E201" s="15" t="s">
        <v>334</v>
      </c>
      <c r="F201" s="39">
        <v>2.87</v>
      </c>
      <c r="G201" s="39">
        <v>0.7</v>
      </c>
      <c r="H201" s="38" t="s">
        <v>784</v>
      </c>
      <c r="I201" s="38" t="s">
        <v>785</v>
      </c>
      <c r="J201" s="38" t="s">
        <v>786</v>
      </c>
      <c r="K201" s="40">
        <v>0.28079400000000004</v>
      </c>
      <c r="L201" s="41">
        <f t="shared" si="12"/>
        <v>0.28279400000000005</v>
      </c>
      <c r="M201" s="42">
        <v>21607</v>
      </c>
      <c r="N201" s="43">
        <v>45292</v>
      </c>
      <c r="O201" s="43" t="s">
        <v>687</v>
      </c>
    </row>
    <row r="202" spans="1:15" ht="117" customHeight="1" x14ac:dyDescent="0.25">
      <c r="A202" s="38" t="s">
        <v>403</v>
      </c>
      <c r="B202" s="15" t="s">
        <v>460</v>
      </c>
      <c r="C202" s="15" t="s">
        <v>358</v>
      </c>
      <c r="D202" s="38" t="s">
        <v>787</v>
      </c>
      <c r="E202" s="15" t="s">
        <v>334</v>
      </c>
      <c r="F202" s="39">
        <v>2.87</v>
      </c>
      <c r="G202" s="39">
        <v>0.7</v>
      </c>
      <c r="H202" s="38" t="s">
        <v>788</v>
      </c>
      <c r="I202" s="38" t="s">
        <v>789</v>
      </c>
      <c r="J202" s="38" t="s">
        <v>790</v>
      </c>
      <c r="K202" s="40">
        <v>0.28079400000000004</v>
      </c>
      <c r="L202" s="41">
        <f t="shared" si="12"/>
        <v>0.28279400000000005</v>
      </c>
      <c r="M202" s="42">
        <v>21607</v>
      </c>
      <c r="N202" s="43">
        <v>45292</v>
      </c>
      <c r="O202" s="43" t="s">
        <v>687</v>
      </c>
    </row>
    <row r="203" spans="1:15" ht="45" customHeight="1" x14ac:dyDescent="0.25">
      <c r="A203" s="38" t="s">
        <v>403</v>
      </c>
      <c r="B203" s="15" t="s">
        <v>471</v>
      </c>
      <c r="C203" s="15" t="s">
        <v>358</v>
      </c>
      <c r="D203" s="15" t="s">
        <v>791</v>
      </c>
      <c r="E203" s="15" t="s">
        <v>21</v>
      </c>
      <c r="F203" s="39">
        <v>4.7300000000000004</v>
      </c>
      <c r="G203" s="39">
        <v>0.13</v>
      </c>
      <c r="H203" s="38" t="s">
        <v>792</v>
      </c>
      <c r="I203" s="38" t="s">
        <v>793</v>
      </c>
      <c r="J203" s="38" t="s">
        <v>794</v>
      </c>
      <c r="K203" s="40">
        <v>0.14910000000000001</v>
      </c>
      <c r="L203" s="41">
        <f t="shared" si="12"/>
        <v>0.15110000000000001</v>
      </c>
      <c r="M203" s="42">
        <v>13200</v>
      </c>
      <c r="N203" s="43">
        <v>45292</v>
      </c>
      <c r="O203" s="43" t="s">
        <v>687</v>
      </c>
    </row>
    <row r="204" spans="1:15" ht="45" customHeight="1" x14ac:dyDescent="0.25">
      <c r="A204" s="38" t="s">
        <v>403</v>
      </c>
      <c r="B204" s="15" t="s">
        <v>476</v>
      </c>
      <c r="C204" s="15" t="s">
        <v>358</v>
      </c>
      <c r="D204" s="38" t="s">
        <v>795</v>
      </c>
      <c r="E204" s="15" t="s">
        <v>21</v>
      </c>
      <c r="F204" s="39">
        <v>3.05</v>
      </c>
      <c r="G204" s="39">
        <v>0.4</v>
      </c>
      <c r="H204" s="58" t="s">
        <v>796</v>
      </c>
      <c r="I204" s="58" t="s">
        <v>797</v>
      </c>
      <c r="J204" s="58" t="s">
        <v>798</v>
      </c>
      <c r="K204" s="40">
        <v>0.25650000000000001</v>
      </c>
      <c r="L204" s="41">
        <f t="shared" si="12"/>
        <v>0.25850000000000001</v>
      </c>
      <c r="M204" s="42">
        <v>20430</v>
      </c>
      <c r="N204" s="43">
        <v>45292</v>
      </c>
      <c r="O204" s="43" t="s">
        <v>687</v>
      </c>
    </row>
    <row r="205" spans="1:15" ht="45" customHeight="1" x14ac:dyDescent="0.25">
      <c r="A205" s="38" t="s">
        <v>403</v>
      </c>
      <c r="B205" s="15" t="s">
        <v>476</v>
      </c>
      <c r="C205" s="15" t="s">
        <v>358</v>
      </c>
      <c r="D205" s="15" t="s">
        <v>799</v>
      </c>
      <c r="E205" s="15" t="s">
        <v>21</v>
      </c>
      <c r="F205" s="39">
        <v>3.77</v>
      </c>
      <c r="G205" s="39">
        <v>0.28000000000000003</v>
      </c>
      <c r="H205" s="38" t="s">
        <v>800</v>
      </c>
      <c r="I205" s="38" t="s">
        <v>801</v>
      </c>
      <c r="J205" s="38" t="s">
        <v>802</v>
      </c>
      <c r="K205" s="41">
        <v>0.20530000000000001</v>
      </c>
      <c r="L205" s="41">
        <f t="shared" si="12"/>
        <v>0.20730000000000001</v>
      </c>
      <c r="M205" s="42">
        <v>16800</v>
      </c>
      <c r="N205" s="43">
        <v>45292</v>
      </c>
      <c r="O205" s="43" t="s">
        <v>687</v>
      </c>
    </row>
    <row r="206" spans="1:15" ht="45" customHeight="1" x14ac:dyDescent="0.25">
      <c r="A206" s="38" t="s">
        <v>403</v>
      </c>
      <c r="B206" s="15" t="s">
        <v>476</v>
      </c>
      <c r="C206" s="15" t="s">
        <v>358</v>
      </c>
      <c r="D206" s="15" t="s">
        <v>803</v>
      </c>
      <c r="E206" s="15" t="s">
        <v>21</v>
      </c>
      <c r="F206" s="39">
        <v>4.4400000000000004</v>
      </c>
      <c r="G206" s="39">
        <v>0.13</v>
      </c>
      <c r="H206" s="38" t="s">
        <v>804</v>
      </c>
      <c r="I206" s="38" t="s">
        <v>805</v>
      </c>
      <c r="J206" s="38" t="s">
        <v>806</v>
      </c>
      <c r="K206" s="41">
        <v>9.2200000000000004E-2</v>
      </c>
      <c r="L206" s="41">
        <f t="shared" si="12"/>
        <v>9.4200000000000006E-2</v>
      </c>
      <c r="M206" s="42">
        <v>14000</v>
      </c>
      <c r="N206" s="43">
        <v>45292</v>
      </c>
      <c r="O206" s="43" t="s">
        <v>687</v>
      </c>
    </row>
    <row r="207" spans="1:15" ht="45" customHeight="1" x14ac:dyDescent="0.25">
      <c r="A207" s="38" t="s">
        <v>403</v>
      </c>
      <c r="B207" s="15" t="s">
        <v>807</v>
      </c>
      <c r="C207" s="15" t="s">
        <v>358</v>
      </c>
      <c r="D207" s="15" t="s">
        <v>808</v>
      </c>
      <c r="E207" s="15" t="s">
        <v>21</v>
      </c>
      <c r="F207" s="39">
        <v>4.7300000000000004</v>
      </c>
      <c r="G207" s="39">
        <v>0.13</v>
      </c>
      <c r="H207" s="38" t="s">
        <v>809</v>
      </c>
      <c r="I207" s="38" t="s">
        <v>810</v>
      </c>
      <c r="J207" s="38" t="s">
        <v>811</v>
      </c>
      <c r="K207" s="40">
        <v>0.14910000000000001</v>
      </c>
      <c r="L207" s="41">
        <f t="shared" si="12"/>
        <v>0.15110000000000001</v>
      </c>
      <c r="M207" s="42">
        <v>13200</v>
      </c>
      <c r="N207" s="43">
        <v>45292</v>
      </c>
      <c r="O207" s="43" t="s">
        <v>687</v>
      </c>
    </row>
    <row r="208" spans="1:15" ht="45" customHeight="1" x14ac:dyDescent="0.25">
      <c r="A208" s="38" t="s">
        <v>403</v>
      </c>
      <c r="B208" s="15" t="s">
        <v>812</v>
      </c>
      <c r="C208" s="15" t="s">
        <v>358</v>
      </c>
      <c r="D208" s="38" t="s">
        <v>813</v>
      </c>
      <c r="E208" s="15" t="s">
        <v>21</v>
      </c>
      <c r="F208" s="39">
        <v>0.93</v>
      </c>
      <c r="G208" s="39">
        <v>0.16</v>
      </c>
      <c r="H208" s="38" t="s">
        <v>814</v>
      </c>
      <c r="I208" s="38" t="s">
        <v>815</v>
      </c>
      <c r="J208" s="38" t="s">
        <v>816</v>
      </c>
      <c r="K208" s="40">
        <v>0.1036</v>
      </c>
      <c r="L208" s="41">
        <f>K208+0.0023</f>
        <v>0.10589999999999999</v>
      </c>
      <c r="M208" s="42">
        <v>66750</v>
      </c>
      <c r="N208" s="43">
        <v>45292</v>
      </c>
      <c r="O208" s="43" t="s">
        <v>687</v>
      </c>
    </row>
    <row r="209" spans="1:15" ht="45" customHeight="1" x14ac:dyDescent="0.25">
      <c r="A209" s="38" t="s">
        <v>403</v>
      </c>
      <c r="B209" s="15" t="s">
        <v>812</v>
      </c>
      <c r="C209" s="15" t="s">
        <v>358</v>
      </c>
      <c r="D209" s="38" t="s">
        <v>817</v>
      </c>
      <c r="E209" s="15" t="s">
        <v>21</v>
      </c>
      <c r="F209" s="39">
        <v>3.05</v>
      </c>
      <c r="G209" s="39">
        <v>0.4</v>
      </c>
      <c r="H209" s="38" t="s">
        <v>818</v>
      </c>
      <c r="I209" s="38" t="s">
        <v>819</v>
      </c>
      <c r="J209" s="38" t="s">
        <v>820</v>
      </c>
      <c r="K209" s="40">
        <v>0.25650000000000001</v>
      </c>
      <c r="L209" s="41">
        <f t="shared" si="12"/>
        <v>0.25850000000000001</v>
      </c>
      <c r="M209" s="42">
        <v>20430</v>
      </c>
      <c r="N209" s="43">
        <v>45292</v>
      </c>
      <c r="O209" s="43" t="s">
        <v>687</v>
      </c>
    </row>
    <row r="210" spans="1:15" ht="45" customHeight="1" x14ac:dyDescent="0.25">
      <c r="A210" s="38" t="s">
        <v>403</v>
      </c>
      <c r="B210" s="15" t="s">
        <v>642</v>
      </c>
      <c r="C210" s="15" t="s">
        <v>358</v>
      </c>
      <c r="D210" s="38" t="s">
        <v>821</v>
      </c>
      <c r="E210" s="15" t="s">
        <v>21</v>
      </c>
      <c r="F210" s="39">
        <v>3.85</v>
      </c>
      <c r="G210" s="39">
        <v>0.35</v>
      </c>
      <c r="H210" s="38" t="s">
        <v>822</v>
      </c>
      <c r="I210" s="38" t="s">
        <v>823</v>
      </c>
      <c r="J210" s="38" t="s">
        <v>824</v>
      </c>
      <c r="K210" s="40">
        <v>0.1431</v>
      </c>
      <c r="L210" s="41">
        <f t="shared" si="12"/>
        <v>0.14510000000000001</v>
      </c>
      <c r="M210" s="42">
        <v>16344</v>
      </c>
      <c r="N210" s="43">
        <v>45292</v>
      </c>
      <c r="O210" s="43" t="s">
        <v>687</v>
      </c>
    </row>
    <row r="211" spans="1:15" ht="45" customHeight="1" x14ac:dyDescent="0.25">
      <c r="A211" s="38" t="s">
        <v>403</v>
      </c>
      <c r="B211" s="15" t="s">
        <v>642</v>
      </c>
      <c r="C211" s="15" t="s">
        <v>358</v>
      </c>
      <c r="D211" s="38" t="s">
        <v>825</v>
      </c>
      <c r="E211" s="15" t="s">
        <v>21</v>
      </c>
      <c r="F211" s="39">
        <v>3.85</v>
      </c>
      <c r="G211" s="39">
        <v>0.35</v>
      </c>
      <c r="H211" s="38" t="s">
        <v>826</v>
      </c>
      <c r="I211" s="38" t="s">
        <v>827</v>
      </c>
      <c r="J211" s="38" t="s">
        <v>828</v>
      </c>
      <c r="K211" s="40">
        <v>0.1431</v>
      </c>
      <c r="L211" s="41">
        <f t="shared" si="12"/>
        <v>0.14510000000000001</v>
      </c>
      <c r="M211" s="42">
        <v>16344</v>
      </c>
      <c r="N211" s="43">
        <v>45292</v>
      </c>
      <c r="O211" s="43" t="s">
        <v>687</v>
      </c>
    </row>
    <row r="212" spans="1:15" ht="45" customHeight="1" x14ac:dyDescent="0.25">
      <c r="A212" s="38" t="s">
        <v>403</v>
      </c>
      <c r="B212" s="15" t="s">
        <v>829</v>
      </c>
      <c r="C212" s="15" t="s">
        <v>358</v>
      </c>
      <c r="D212" s="38" t="s">
        <v>830</v>
      </c>
      <c r="E212" s="15" t="s">
        <v>21</v>
      </c>
      <c r="F212" s="39">
        <v>3.85</v>
      </c>
      <c r="G212" s="39">
        <v>0.28000000000000003</v>
      </c>
      <c r="H212" s="38" t="s">
        <v>831</v>
      </c>
      <c r="I212" s="38" t="s">
        <v>832</v>
      </c>
      <c r="J212" s="38" t="s">
        <v>833</v>
      </c>
      <c r="K212" s="40">
        <v>0.1187</v>
      </c>
      <c r="L212" s="41">
        <f t="shared" si="12"/>
        <v>0.1207</v>
      </c>
      <c r="M212" s="42">
        <v>16400</v>
      </c>
      <c r="N212" s="43">
        <v>45292</v>
      </c>
      <c r="O212" s="43" t="s">
        <v>687</v>
      </c>
    </row>
    <row r="213" spans="1:15" ht="45" customHeight="1" x14ac:dyDescent="0.25">
      <c r="A213" s="38" t="s">
        <v>403</v>
      </c>
      <c r="B213" s="15" t="s">
        <v>829</v>
      </c>
      <c r="C213" s="15" t="s">
        <v>358</v>
      </c>
      <c r="D213" s="38" t="s">
        <v>834</v>
      </c>
      <c r="E213" s="15" t="s">
        <v>21</v>
      </c>
      <c r="F213" s="39">
        <v>3.85</v>
      </c>
      <c r="G213" s="39">
        <v>0.28000000000000003</v>
      </c>
      <c r="H213" s="38" t="s">
        <v>835</v>
      </c>
      <c r="I213" s="38" t="s">
        <v>836</v>
      </c>
      <c r="J213" s="38" t="s">
        <v>837</v>
      </c>
      <c r="K213" s="40">
        <v>0.1187</v>
      </c>
      <c r="L213" s="41">
        <f t="shared" si="12"/>
        <v>0.1207</v>
      </c>
      <c r="M213" s="42">
        <v>16400</v>
      </c>
      <c r="N213" s="43">
        <v>45292</v>
      </c>
      <c r="O213" s="43" t="s">
        <v>687</v>
      </c>
    </row>
    <row r="214" spans="1:15" ht="45" customHeight="1" x14ac:dyDescent="0.25">
      <c r="A214" s="38" t="s">
        <v>403</v>
      </c>
      <c r="B214" s="15" t="s">
        <v>829</v>
      </c>
      <c r="C214" s="15" t="s">
        <v>358</v>
      </c>
      <c r="D214" s="38" t="s">
        <v>838</v>
      </c>
      <c r="E214" s="15" t="s">
        <v>21</v>
      </c>
      <c r="F214" s="39">
        <v>3.85</v>
      </c>
      <c r="G214" s="39">
        <v>0.28000000000000003</v>
      </c>
      <c r="H214" s="38" t="s">
        <v>839</v>
      </c>
      <c r="I214" s="38" t="s">
        <v>840</v>
      </c>
      <c r="J214" s="38" t="s">
        <v>841</v>
      </c>
      <c r="K214" s="40">
        <v>0.1187</v>
      </c>
      <c r="L214" s="41">
        <f t="shared" si="12"/>
        <v>0.1207</v>
      </c>
      <c r="M214" s="42">
        <v>16400</v>
      </c>
      <c r="N214" s="43">
        <v>45292</v>
      </c>
      <c r="O214" s="43" t="s">
        <v>687</v>
      </c>
    </row>
    <row r="215" spans="1:15" ht="45" customHeight="1" x14ac:dyDescent="0.25">
      <c r="A215" s="38" t="s">
        <v>403</v>
      </c>
      <c r="B215" s="15" t="s">
        <v>829</v>
      </c>
      <c r="C215" s="15" t="s">
        <v>358</v>
      </c>
      <c r="D215" s="38" t="s">
        <v>842</v>
      </c>
      <c r="E215" s="15" t="s">
        <v>21</v>
      </c>
      <c r="F215" s="39">
        <v>3.85</v>
      </c>
      <c r="G215" s="39">
        <v>0.28000000000000003</v>
      </c>
      <c r="H215" s="38" t="s">
        <v>843</v>
      </c>
      <c r="I215" s="38" t="s">
        <v>844</v>
      </c>
      <c r="J215" s="38" t="s">
        <v>845</v>
      </c>
      <c r="K215" s="40">
        <v>0.1187</v>
      </c>
      <c r="L215" s="41">
        <f t="shared" si="12"/>
        <v>0.1207</v>
      </c>
      <c r="M215" s="42">
        <v>16400</v>
      </c>
      <c r="N215" s="43">
        <v>45292</v>
      </c>
      <c r="O215" s="43" t="s">
        <v>687</v>
      </c>
    </row>
    <row r="216" spans="1:15" ht="45" customHeight="1" x14ac:dyDescent="0.25">
      <c r="A216" s="38" t="s">
        <v>403</v>
      </c>
      <c r="B216" s="15" t="s">
        <v>642</v>
      </c>
      <c r="C216" s="15" t="s">
        <v>358</v>
      </c>
      <c r="D216" s="38" t="s">
        <v>846</v>
      </c>
      <c r="E216" s="15" t="s">
        <v>21</v>
      </c>
      <c r="F216" s="39">
        <v>0.64</v>
      </c>
      <c r="G216" s="39">
        <v>0.06</v>
      </c>
      <c r="H216" s="38" t="s">
        <v>847</v>
      </c>
      <c r="I216" s="38" t="s">
        <v>848</v>
      </c>
      <c r="J216" s="38" t="s">
        <v>849</v>
      </c>
      <c r="K216" s="40">
        <v>4.0300000000000002E-2</v>
      </c>
      <c r="L216" s="41">
        <f>K216+0.0023</f>
        <v>4.2599999999999999E-2</v>
      </c>
      <c r="M216" s="42">
        <v>97000</v>
      </c>
      <c r="N216" s="43">
        <v>45292</v>
      </c>
      <c r="O216" s="43" t="s">
        <v>687</v>
      </c>
    </row>
    <row r="217" spans="1:15" ht="45" customHeight="1" x14ac:dyDescent="0.25">
      <c r="A217" s="38" t="s">
        <v>403</v>
      </c>
      <c r="B217" s="15" t="s">
        <v>642</v>
      </c>
      <c r="C217" s="15" t="s">
        <v>358</v>
      </c>
      <c r="D217" s="38" t="s">
        <v>850</v>
      </c>
      <c r="E217" s="15" t="s">
        <v>21</v>
      </c>
      <c r="F217" s="39">
        <v>0.64</v>
      </c>
      <c r="G217" s="39">
        <v>0.06</v>
      </c>
      <c r="H217" s="38" t="s">
        <v>851</v>
      </c>
      <c r="I217" s="38" t="s">
        <v>852</v>
      </c>
      <c r="J217" s="38" t="s">
        <v>853</v>
      </c>
      <c r="K217" s="40">
        <v>4.0279999999999996E-2</v>
      </c>
      <c r="L217" s="41">
        <f>K217+0.0023</f>
        <v>4.2579999999999993E-2</v>
      </c>
      <c r="M217" s="42">
        <v>97000</v>
      </c>
      <c r="N217" s="43">
        <v>45292</v>
      </c>
      <c r="O217" s="43" t="s">
        <v>687</v>
      </c>
    </row>
    <row r="218" spans="1:15" ht="69.75" customHeight="1" x14ac:dyDescent="0.25">
      <c r="A218" s="38" t="s">
        <v>403</v>
      </c>
      <c r="B218" s="15" t="s">
        <v>460</v>
      </c>
      <c r="C218" s="15" t="s">
        <v>358</v>
      </c>
      <c r="D218" s="38" t="s">
        <v>854</v>
      </c>
      <c r="E218" s="15" t="s">
        <v>21</v>
      </c>
      <c r="F218" s="39">
        <v>3.23</v>
      </c>
      <c r="G218" s="39">
        <v>0.81</v>
      </c>
      <c r="H218" s="38" t="s">
        <v>855</v>
      </c>
      <c r="I218" s="38" t="s">
        <v>856</v>
      </c>
      <c r="J218" s="38" t="s">
        <v>857</v>
      </c>
      <c r="K218" s="40">
        <v>0.30740000000000001</v>
      </c>
      <c r="L218" s="41">
        <f>K218+0.002</f>
        <v>0.30940000000000001</v>
      </c>
      <c r="M218" s="53">
        <v>19522</v>
      </c>
      <c r="N218" s="43">
        <v>45292</v>
      </c>
      <c r="O218" s="43" t="s">
        <v>687</v>
      </c>
    </row>
    <row r="219" spans="1:15" ht="69.75" customHeight="1" x14ac:dyDescent="0.25">
      <c r="A219" s="38" t="s">
        <v>403</v>
      </c>
      <c r="B219" s="15" t="s">
        <v>460</v>
      </c>
      <c r="C219" s="15" t="s">
        <v>358</v>
      </c>
      <c r="D219" s="38" t="s">
        <v>858</v>
      </c>
      <c r="E219" s="15" t="s">
        <v>21</v>
      </c>
      <c r="F219" s="39">
        <v>3.93</v>
      </c>
      <c r="G219" s="39">
        <v>0.25</v>
      </c>
      <c r="H219" s="38" t="s">
        <v>859</v>
      </c>
      <c r="I219" s="38" t="s">
        <v>860</v>
      </c>
      <c r="J219" s="38" t="s">
        <v>861</v>
      </c>
      <c r="K219" s="40">
        <v>0.106424</v>
      </c>
      <c r="L219" s="41">
        <f t="shared" ref="L219:L242" si="13">K219+0.002</f>
        <v>0.10842400000000001</v>
      </c>
      <c r="M219" s="53">
        <v>15890</v>
      </c>
      <c r="N219" s="43">
        <v>45292</v>
      </c>
      <c r="O219" s="43" t="s">
        <v>687</v>
      </c>
    </row>
    <row r="220" spans="1:15" ht="69.75" customHeight="1" x14ac:dyDescent="0.25">
      <c r="A220" s="38" t="s">
        <v>403</v>
      </c>
      <c r="B220" s="15" t="s">
        <v>460</v>
      </c>
      <c r="C220" s="15" t="s">
        <v>358</v>
      </c>
      <c r="D220" s="38" t="s">
        <v>862</v>
      </c>
      <c r="E220" s="15" t="s">
        <v>21</v>
      </c>
      <c r="F220" s="39">
        <v>3.93</v>
      </c>
      <c r="G220" s="39">
        <v>0.25</v>
      </c>
      <c r="H220" s="38" t="s">
        <v>863</v>
      </c>
      <c r="I220" s="38" t="s">
        <v>864</v>
      </c>
      <c r="J220" s="38" t="s">
        <v>865</v>
      </c>
      <c r="K220" s="40">
        <v>0.10639999999999999</v>
      </c>
      <c r="L220" s="41">
        <f t="shared" si="13"/>
        <v>0.1084</v>
      </c>
      <c r="M220" s="53">
        <v>15890</v>
      </c>
      <c r="N220" s="43">
        <v>45292</v>
      </c>
      <c r="O220" s="43" t="s">
        <v>687</v>
      </c>
    </row>
    <row r="221" spans="1:15" ht="69.75" customHeight="1" x14ac:dyDescent="0.25">
      <c r="A221" s="38" t="s">
        <v>403</v>
      </c>
      <c r="B221" s="15" t="s">
        <v>460</v>
      </c>
      <c r="C221" s="15" t="s">
        <v>358</v>
      </c>
      <c r="D221" s="38" t="s">
        <v>866</v>
      </c>
      <c r="E221" s="15" t="s">
        <v>21</v>
      </c>
      <c r="F221" s="39">
        <v>3.93</v>
      </c>
      <c r="G221" s="39">
        <v>0.25</v>
      </c>
      <c r="H221" s="38" t="s">
        <v>867</v>
      </c>
      <c r="I221" s="38" t="s">
        <v>868</v>
      </c>
      <c r="J221" s="38" t="s">
        <v>869</v>
      </c>
      <c r="K221" s="40">
        <v>0.10639999999999999</v>
      </c>
      <c r="L221" s="41">
        <f t="shared" si="13"/>
        <v>0.1084</v>
      </c>
      <c r="M221" s="53">
        <v>15890</v>
      </c>
      <c r="N221" s="43">
        <v>45292</v>
      </c>
      <c r="O221" s="43" t="s">
        <v>687</v>
      </c>
    </row>
    <row r="222" spans="1:15" ht="69.75" customHeight="1" x14ac:dyDescent="0.25">
      <c r="A222" s="38" t="s">
        <v>403</v>
      </c>
      <c r="B222" s="15" t="s">
        <v>460</v>
      </c>
      <c r="C222" s="15" t="s">
        <v>358</v>
      </c>
      <c r="D222" s="15" t="s">
        <v>870</v>
      </c>
      <c r="E222" s="15" t="s">
        <v>21</v>
      </c>
      <c r="F222" s="39">
        <v>3.93</v>
      </c>
      <c r="G222" s="39">
        <v>0.25</v>
      </c>
      <c r="H222" s="38" t="s">
        <v>871</v>
      </c>
      <c r="I222" s="38" t="s">
        <v>872</v>
      </c>
      <c r="J222" s="38" t="s">
        <v>873</v>
      </c>
      <c r="K222" s="40">
        <v>0.10639999999999999</v>
      </c>
      <c r="L222" s="41">
        <f t="shared" si="13"/>
        <v>0.1084</v>
      </c>
      <c r="M222" s="53">
        <v>15890</v>
      </c>
      <c r="N222" s="43">
        <v>45292</v>
      </c>
      <c r="O222" s="43" t="s">
        <v>687</v>
      </c>
    </row>
    <row r="223" spans="1:15" ht="69.75" customHeight="1" x14ac:dyDescent="0.25">
      <c r="A223" s="38" t="s">
        <v>403</v>
      </c>
      <c r="B223" s="15" t="s">
        <v>460</v>
      </c>
      <c r="C223" s="15" t="s">
        <v>358</v>
      </c>
      <c r="D223" s="38" t="s">
        <v>874</v>
      </c>
      <c r="E223" s="15" t="s">
        <v>21</v>
      </c>
      <c r="F223" s="39">
        <v>3.93</v>
      </c>
      <c r="G223" s="39">
        <v>0.25</v>
      </c>
      <c r="H223" s="38" t="s">
        <v>875</v>
      </c>
      <c r="I223" s="38" t="s">
        <v>876</v>
      </c>
      <c r="J223" s="38" t="s">
        <v>877</v>
      </c>
      <c r="K223" s="40">
        <v>0.10639999999999999</v>
      </c>
      <c r="L223" s="41">
        <f t="shared" si="13"/>
        <v>0.1084</v>
      </c>
      <c r="M223" s="53">
        <v>15890</v>
      </c>
      <c r="N223" s="43">
        <v>45292</v>
      </c>
      <c r="O223" s="43" t="s">
        <v>687</v>
      </c>
    </row>
    <row r="224" spans="1:15" ht="69.75" customHeight="1" x14ac:dyDescent="0.25">
      <c r="A224" s="38" t="s">
        <v>403</v>
      </c>
      <c r="B224" s="15" t="s">
        <v>460</v>
      </c>
      <c r="C224" s="15" t="s">
        <v>358</v>
      </c>
      <c r="D224" s="38" t="s">
        <v>878</v>
      </c>
      <c r="E224" s="15" t="s">
        <v>21</v>
      </c>
      <c r="F224" s="39">
        <v>3.87</v>
      </c>
      <c r="G224" s="39">
        <v>0.3</v>
      </c>
      <c r="H224" s="38" t="s">
        <v>879</v>
      </c>
      <c r="I224" s="38" t="s">
        <v>880</v>
      </c>
      <c r="J224" s="38" t="s">
        <v>881</v>
      </c>
      <c r="K224" s="40">
        <v>0.29970000000000002</v>
      </c>
      <c r="L224" s="41">
        <f t="shared" si="13"/>
        <v>0.30170000000000002</v>
      </c>
      <c r="M224" s="53">
        <v>16125</v>
      </c>
      <c r="N224" s="43">
        <v>45292</v>
      </c>
      <c r="O224" s="43" t="s">
        <v>172</v>
      </c>
    </row>
    <row r="225" spans="1:15" ht="114.95" customHeight="1" x14ac:dyDescent="0.25">
      <c r="A225" s="38" t="s">
        <v>403</v>
      </c>
      <c r="B225" s="15" t="s">
        <v>460</v>
      </c>
      <c r="C225" s="15" t="s">
        <v>358</v>
      </c>
      <c r="D225" s="38" t="s">
        <v>882</v>
      </c>
      <c r="E225" s="15" t="s">
        <v>334</v>
      </c>
      <c r="F225" s="39">
        <v>3.96</v>
      </c>
      <c r="G225" s="39">
        <v>0.3</v>
      </c>
      <c r="H225" s="58" t="s">
        <v>883</v>
      </c>
      <c r="I225" s="38" t="s">
        <v>884</v>
      </c>
      <c r="J225" s="48" t="s">
        <v>885</v>
      </c>
      <c r="K225" s="40">
        <v>0.29970000000000002</v>
      </c>
      <c r="L225" s="41">
        <f t="shared" si="13"/>
        <v>0.30170000000000002</v>
      </c>
      <c r="M225" s="53">
        <v>15684</v>
      </c>
      <c r="N225" s="43">
        <v>45292</v>
      </c>
      <c r="O225" s="43" t="s">
        <v>687</v>
      </c>
    </row>
    <row r="226" spans="1:15" ht="114.95" customHeight="1" x14ac:dyDescent="0.25">
      <c r="A226" s="38" t="s">
        <v>403</v>
      </c>
      <c r="B226" s="15" t="s">
        <v>460</v>
      </c>
      <c r="C226" s="15" t="s">
        <v>358</v>
      </c>
      <c r="D226" s="38" t="s">
        <v>886</v>
      </c>
      <c r="E226" s="15" t="s">
        <v>334</v>
      </c>
      <c r="F226" s="39">
        <v>3.96</v>
      </c>
      <c r="G226" s="39">
        <v>0.3</v>
      </c>
      <c r="H226" s="58" t="s">
        <v>887</v>
      </c>
      <c r="I226" s="48" t="s">
        <v>888</v>
      </c>
      <c r="J226" s="48" t="s">
        <v>889</v>
      </c>
      <c r="K226" s="40">
        <v>0.29970000000000002</v>
      </c>
      <c r="L226" s="41">
        <f>K226+0.002</f>
        <v>0.30170000000000002</v>
      </c>
      <c r="M226" s="53">
        <v>15684</v>
      </c>
      <c r="N226" s="43">
        <v>45292</v>
      </c>
      <c r="O226" s="43" t="s">
        <v>687</v>
      </c>
    </row>
    <row r="227" spans="1:15" ht="45" customHeight="1" x14ac:dyDescent="0.25">
      <c r="A227" s="38" t="s">
        <v>403</v>
      </c>
      <c r="B227" s="15" t="s">
        <v>460</v>
      </c>
      <c r="C227" s="15" t="s">
        <v>358</v>
      </c>
      <c r="D227" s="38" t="s">
        <v>890</v>
      </c>
      <c r="E227" s="15" t="s">
        <v>21</v>
      </c>
      <c r="F227" s="39">
        <v>3.96</v>
      </c>
      <c r="G227" s="39">
        <v>0.3</v>
      </c>
      <c r="H227" s="58" t="s">
        <v>891</v>
      </c>
      <c r="I227" s="48" t="s">
        <v>892</v>
      </c>
      <c r="J227" s="48" t="s">
        <v>893</v>
      </c>
      <c r="K227" s="40">
        <v>0.29970000000000002</v>
      </c>
      <c r="L227" s="41">
        <f t="shared" si="13"/>
        <v>0.30170000000000002</v>
      </c>
      <c r="M227" s="53">
        <v>16000</v>
      </c>
      <c r="N227" s="43">
        <v>45292</v>
      </c>
      <c r="O227" s="43" t="s">
        <v>687</v>
      </c>
    </row>
    <row r="228" spans="1:15" ht="69.75" customHeight="1" x14ac:dyDescent="0.25">
      <c r="A228" s="38" t="s">
        <v>403</v>
      </c>
      <c r="B228" s="15" t="s">
        <v>460</v>
      </c>
      <c r="C228" s="15" t="s">
        <v>358</v>
      </c>
      <c r="D228" s="38" t="s">
        <v>894</v>
      </c>
      <c r="E228" s="15" t="s">
        <v>21</v>
      </c>
      <c r="F228" s="39">
        <v>3.34</v>
      </c>
      <c r="G228" s="39">
        <v>0.8</v>
      </c>
      <c r="H228" s="58" t="s">
        <v>895</v>
      </c>
      <c r="I228" s="48" t="s">
        <v>896</v>
      </c>
      <c r="J228" s="48" t="s">
        <v>897</v>
      </c>
      <c r="K228" s="40">
        <v>0.79910000000000003</v>
      </c>
      <c r="L228" s="41">
        <f t="shared" si="13"/>
        <v>0.80110000000000003</v>
      </c>
      <c r="M228" s="53">
        <v>18600</v>
      </c>
      <c r="N228" s="43">
        <v>45292</v>
      </c>
      <c r="O228" s="43" t="s">
        <v>687</v>
      </c>
    </row>
    <row r="229" spans="1:15" ht="114.95" customHeight="1" x14ac:dyDescent="0.25">
      <c r="A229" s="38" t="s">
        <v>403</v>
      </c>
      <c r="B229" s="15" t="s">
        <v>460</v>
      </c>
      <c r="C229" s="15" t="s">
        <v>358</v>
      </c>
      <c r="D229" s="38" t="s">
        <v>898</v>
      </c>
      <c r="E229" s="15" t="s">
        <v>334</v>
      </c>
      <c r="F229" s="39">
        <v>3.34</v>
      </c>
      <c r="G229" s="39">
        <v>0.8</v>
      </c>
      <c r="H229" s="58" t="s">
        <v>899</v>
      </c>
      <c r="I229" s="49" t="s">
        <v>900</v>
      </c>
      <c r="J229" s="49" t="s">
        <v>901</v>
      </c>
      <c r="K229" s="40">
        <v>0.79910000000000003</v>
      </c>
      <c r="L229" s="41">
        <f t="shared" si="13"/>
        <v>0.80110000000000003</v>
      </c>
      <c r="M229" s="53">
        <v>18575</v>
      </c>
      <c r="N229" s="43">
        <v>45292</v>
      </c>
      <c r="O229" s="43" t="s">
        <v>687</v>
      </c>
    </row>
    <row r="230" spans="1:15" ht="69.75" customHeight="1" x14ac:dyDescent="0.25">
      <c r="A230" s="38" t="s">
        <v>403</v>
      </c>
      <c r="B230" s="15" t="s">
        <v>460</v>
      </c>
      <c r="C230" s="15" t="s">
        <v>358</v>
      </c>
      <c r="D230" s="38" t="s">
        <v>902</v>
      </c>
      <c r="E230" s="15" t="s">
        <v>21</v>
      </c>
      <c r="F230" s="39">
        <v>0.44</v>
      </c>
      <c r="G230" s="39">
        <v>0.04</v>
      </c>
      <c r="H230" s="58" t="s">
        <v>903</v>
      </c>
      <c r="I230" s="49" t="s">
        <v>904</v>
      </c>
      <c r="J230" s="49" t="s">
        <v>905</v>
      </c>
      <c r="K230" s="40">
        <v>3.9800000000000002E-2</v>
      </c>
      <c r="L230" s="41">
        <f t="shared" si="13"/>
        <v>4.1800000000000004E-2</v>
      </c>
      <c r="M230" s="53">
        <v>141000</v>
      </c>
      <c r="N230" s="43">
        <v>45292</v>
      </c>
      <c r="O230" s="43" t="s">
        <v>687</v>
      </c>
    </row>
    <row r="231" spans="1:15" ht="114.95" customHeight="1" x14ac:dyDescent="0.25">
      <c r="A231" s="38" t="s">
        <v>403</v>
      </c>
      <c r="B231" s="15" t="s">
        <v>460</v>
      </c>
      <c r="C231" s="15" t="s">
        <v>358</v>
      </c>
      <c r="D231" s="50" t="s">
        <v>906</v>
      </c>
      <c r="E231" s="15" t="s">
        <v>334</v>
      </c>
      <c r="F231" s="46">
        <v>2.95</v>
      </c>
      <c r="G231" s="46">
        <v>0.6</v>
      </c>
      <c r="H231" s="45">
        <v>49735010058</v>
      </c>
      <c r="I231" s="69" t="s">
        <v>907</v>
      </c>
      <c r="J231" s="69" t="s">
        <v>908</v>
      </c>
      <c r="K231" s="47">
        <v>0.3407</v>
      </c>
      <c r="L231" s="41">
        <f t="shared" si="13"/>
        <v>0.3427</v>
      </c>
      <c r="M231" s="53">
        <v>21042</v>
      </c>
      <c r="N231" s="43">
        <v>45292</v>
      </c>
      <c r="O231" s="43" t="s">
        <v>687</v>
      </c>
    </row>
    <row r="232" spans="1:15" ht="114.95" customHeight="1" x14ac:dyDescent="0.25">
      <c r="A232" s="38" t="s">
        <v>403</v>
      </c>
      <c r="B232" s="15" t="s">
        <v>460</v>
      </c>
      <c r="C232" s="15" t="s">
        <v>358</v>
      </c>
      <c r="D232" s="50" t="s">
        <v>909</v>
      </c>
      <c r="E232" s="15" t="s">
        <v>334</v>
      </c>
      <c r="F232" s="46">
        <v>3.21</v>
      </c>
      <c r="G232" s="46">
        <v>0.6</v>
      </c>
      <c r="H232" s="45">
        <v>49735010056</v>
      </c>
      <c r="I232" s="69" t="s">
        <v>910</v>
      </c>
      <c r="J232" s="69" t="s">
        <v>911</v>
      </c>
      <c r="K232" s="47">
        <v>0.3407</v>
      </c>
      <c r="L232" s="41">
        <f t="shared" si="13"/>
        <v>0.3427</v>
      </c>
      <c r="M232" s="42">
        <v>19339</v>
      </c>
      <c r="N232" s="43">
        <v>45292</v>
      </c>
      <c r="O232" s="43" t="s">
        <v>687</v>
      </c>
    </row>
    <row r="233" spans="1:15" ht="114.95" customHeight="1" x14ac:dyDescent="0.25">
      <c r="A233" s="38" t="s">
        <v>403</v>
      </c>
      <c r="B233" s="15" t="s">
        <v>460</v>
      </c>
      <c r="C233" s="15" t="s">
        <v>358</v>
      </c>
      <c r="D233" s="38" t="s">
        <v>912</v>
      </c>
      <c r="E233" s="15" t="s">
        <v>334</v>
      </c>
      <c r="F233" s="39">
        <v>3.13</v>
      </c>
      <c r="G233" s="39">
        <v>0.81</v>
      </c>
      <c r="H233" s="38" t="s">
        <v>913</v>
      </c>
      <c r="I233" s="38" t="s">
        <v>21</v>
      </c>
      <c r="J233" s="38" t="s">
        <v>914</v>
      </c>
      <c r="K233" s="40">
        <v>0.39538000000000001</v>
      </c>
      <c r="L233" s="41">
        <f>K233+0.002</f>
        <v>0.39738000000000001</v>
      </c>
      <c r="M233" s="53">
        <v>19814</v>
      </c>
      <c r="N233" s="43">
        <v>45292</v>
      </c>
      <c r="O233" s="43" t="s">
        <v>687</v>
      </c>
    </row>
    <row r="234" spans="1:15" ht="69.75" customHeight="1" x14ac:dyDescent="0.25">
      <c r="A234" s="38" t="s">
        <v>403</v>
      </c>
      <c r="B234" s="15" t="s">
        <v>460</v>
      </c>
      <c r="C234" s="15" t="s">
        <v>358</v>
      </c>
      <c r="D234" s="38" t="s">
        <v>915</v>
      </c>
      <c r="E234" s="15" t="s">
        <v>21</v>
      </c>
      <c r="F234" s="39">
        <v>3.13</v>
      </c>
      <c r="G234" s="39">
        <v>0.81</v>
      </c>
      <c r="H234" s="38" t="s">
        <v>916</v>
      </c>
      <c r="I234" s="38" t="s">
        <v>917</v>
      </c>
      <c r="J234" s="38" t="s">
        <v>918</v>
      </c>
      <c r="K234" s="40">
        <v>0.30740000000000001</v>
      </c>
      <c r="L234" s="41">
        <f t="shared" si="13"/>
        <v>0.30940000000000001</v>
      </c>
      <c r="M234" s="53">
        <v>19976</v>
      </c>
      <c r="N234" s="43">
        <v>45292</v>
      </c>
      <c r="O234" s="43" t="s">
        <v>687</v>
      </c>
    </row>
    <row r="235" spans="1:15" ht="105" x14ac:dyDescent="0.25">
      <c r="A235" s="38" t="s">
        <v>403</v>
      </c>
      <c r="B235" s="15" t="s">
        <v>460</v>
      </c>
      <c r="C235" s="15" t="s">
        <v>358</v>
      </c>
      <c r="D235" s="38" t="s">
        <v>919</v>
      </c>
      <c r="E235" s="15" t="s">
        <v>334</v>
      </c>
      <c r="F235" s="39">
        <v>3.33</v>
      </c>
      <c r="G235" s="39">
        <v>1.36</v>
      </c>
      <c r="H235" s="38" t="s">
        <v>920</v>
      </c>
      <c r="I235" s="38" t="s">
        <v>21</v>
      </c>
      <c r="J235" s="38" t="s">
        <v>921</v>
      </c>
      <c r="K235" s="40">
        <v>0.52745600000000004</v>
      </c>
      <c r="L235" s="41">
        <f t="shared" si="13"/>
        <v>0.52945600000000004</v>
      </c>
      <c r="M235" s="53">
        <v>18621</v>
      </c>
      <c r="N235" s="43">
        <v>45292</v>
      </c>
      <c r="O235" s="43" t="s">
        <v>687</v>
      </c>
    </row>
    <row r="236" spans="1:15" ht="114.95" customHeight="1" x14ac:dyDescent="0.25">
      <c r="A236" s="38" t="s">
        <v>403</v>
      </c>
      <c r="B236" s="15" t="s">
        <v>460</v>
      </c>
      <c r="C236" s="15" t="s">
        <v>358</v>
      </c>
      <c r="D236" s="38" t="s">
        <v>922</v>
      </c>
      <c r="E236" s="15" t="s">
        <v>923</v>
      </c>
      <c r="F236" s="39">
        <v>3</v>
      </c>
      <c r="G236" s="39">
        <v>0.44</v>
      </c>
      <c r="H236" s="38" t="s">
        <v>924</v>
      </c>
      <c r="I236" s="38" t="s">
        <v>925</v>
      </c>
      <c r="J236" s="38" t="s">
        <v>21</v>
      </c>
      <c r="K236" s="40">
        <v>0.66705799999999993</v>
      </c>
      <c r="L236" s="41">
        <f t="shared" si="13"/>
        <v>0.66905799999999993</v>
      </c>
      <c r="M236" s="53">
        <v>20900</v>
      </c>
      <c r="N236" s="43">
        <v>45292</v>
      </c>
      <c r="O236" s="43" t="s">
        <v>687</v>
      </c>
    </row>
    <row r="237" spans="1:15" ht="114.95" customHeight="1" x14ac:dyDescent="0.25">
      <c r="A237" s="38" t="s">
        <v>403</v>
      </c>
      <c r="B237" s="15" t="s">
        <v>460</v>
      </c>
      <c r="C237" s="15" t="s">
        <v>358</v>
      </c>
      <c r="D237" s="38" t="s">
        <v>926</v>
      </c>
      <c r="E237" s="15" t="s">
        <v>334</v>
      </c>
      <c r="F237" s="39">
        <v>2.93</v>
      </c>
      <c r="G237" s="39">
        <v>0.6</v>
      </c>
      <c r="H237" s="38" t="s">
        <v>927</v>
      </c>
      <c r="I237" s="38" t="s">
        <v>21</v>
      </c>
      <c r="J237" s="38" t="s">
        <v>928</v>
      </c>
      <c r="K237" s="40">
        <v>0.21840000000000001</v>
      </c>
      <c r="L237" s="41">
        <f>K237+0.002</f>
        <v>0.22040000000000001</v>
      </c>
      <c r="M237" s="53">
        <v>21176</v>
      </c>
      <c r="N237" s="43">
        <v>45292</v>
      </c>
      <c r="O237" s="43" t="s">
        <v>687</v>
      </c>
    </row>
    <row r="238" spans="1:15" ht="69.75" customHeight="1" x14ac:dyDescent="0.25">
      <c r="A238" s="38" t="s">
        <v>403</v>
      </c>
      <c r="B238" s="15" t="s">
        <v>460</v>
      </c>
      <c r="C238" s="15" t="s">
        <v>358</v>
      </c>
      <c r="D238" s="38" t="s">
        <v>929</v>
      </c>
      <c r="E238" s="15" t="s">
        <v>21</v>
      </c>
      <c r="F238" s="39">
        <v>2.93</v>
      </c>
      <c r="G238" s="39">
        <v>0.6</v>
      </c>
      <c r="H238" s="38" t="s">
        <v>930</v>
      </c>
      <c r="I238" s="38" t="s">
        <v>931</v>
      </c>
      <c r="J238" s="38" t="s">
        <v>932</v>
      </c>
      <c r="K238" s="40">
        <v>0.21840000000000001</v>
      </c>
      <c r="L238" s="41">
        <f t="shared" si="13"/>
        <v>0.22040000000000001</v>
      </c>
      <c r="M238" s="53">
        <v>21338</v>
      </c>
      <c r="N238" s="43">
        <v>45292</v>
      </c>
      <c r="O238" s="43" t="s">
        <v>687</v>
      </c>
    </row>
    <row r="239" spans="1:15" ht="114.95" customHeight="1" x14ac:dyDescent="0.25">
      <c r="A239" s="38" t="s">
        <v>403</v>
      </c>
      <c r="B239" s="15" t="s">
        <v>460</v>
      </c>
      <c r="C239" s="15" t="s">
        <v>358</v>
      </c>
      <c r="D239" s="38" t="s">
        <v>933</v>
      </c>
      <c r="E239" s="15" t="s">
        <v>334</v>
      </c>
      <c r="F239" s="39">
        <v>2.93</v>
      </c>
      <c r="G239" s="39">
        <v>0.6</v>
      </c>
      <c r="H239" s="38" t="s">
        <v>934</v>
      </c>
      <c r="I239" s="38" t="s">
        <v>21</v>
      </c>
      <c r="J239" s="38" t="s">
        <v>935</v>
      </c>
      <c r="K239" s="40">
        <v>0.21840000000000001</v>
      </c>
      <c r="L239" s="41">
        <f t="shared" si="13"/>
        <v>0.22040000000000001</v>
      </c>
      <c r="M239" s="53">
        <v>21176</v>
      </c>
      <c r="N239" s="43">
        <v>45292</v>
      </c>
      <c r="O239" s="43" t="s">
        <v>687</v>
      </c>
    </row>
    <row r="240" spans="1:15" ht="69.75" customHeight="1" x14ac:dyDescent="0.25">
      <c r="A240" s="38" t="s">
        <v>403</v>
      </c>
      <c r="B240" s="15" t="s">
        <v>460</v>
      </c>
      <c r="C240" s="15" t="s">
        <v>358</v>
      </c>
      <c r="D240" s="38" t="s">
        <v>936</v>
      </c>
      <c r="E240" s="15" t="s">
        <v>21</v>
      </c>
      <c r="F240" s="39">
        <v>2.93</v>
      </c>
      <c r="G240" s="39">
        <v>0.6</v>
      </c>
      <c r="H240" s="38" t="s">
        <v>937</v>
      </c>
      <c r="I240" s="38" t="s">
        <v>938</v>
      </c>
      <c r="J240" s="38" t="s">
        <v>939</v>
      </c>
      <c r="K240" s="40">
        <v>0.21840000000000001</v>
      </c>
      <c r="L240" s="41">
        <f t="shared" si="13"/>
        <v>0.22040000000000001</v>
      </c>
      <c r="M240" s="53">
        <v>21338</v>
      </c>
      <c r="N240" s="43">
        <v>45292</v>
      </c>
      <c r="O240" s="43" t="s">
        <v>687</v>
      </c>
    </row>
    <row r="241" spans="1:15" ht="114.95" customHeight="1" x14ac:dyDescent="0.25">
      <c r="A241" s="38" t="s">
        <v>403</v>
      </c>
      <c r="B241" s="15" t="s">
        <v>460</v>
      </c>
      <c r="C241" s="15" t="s">
        <v>358</v>
      </c>
      <c r="D241" s="38" t="s">
        <v>940</v>
      </c>
      <c r="E241" s="15" t="s">
        <v>334</v>
      </c>
      <c r="F241" s="39">
        <v>3.45</v>
      </c>
      <c r="G241" s="39">
        <v>0.42</v>
      </c>
      <c r="H241" s="38" t="s">
        <v>941</v>
      </c>
      <c r="I241" s="38" t="s">
        <v>942</v>
      </c>
      <c r="J241" s="38" t="s">
        <v>943</v>
      </c>
      <c r="K241" s="40">
        <v>0.193</v>
      </c>
      <c r="L241" s="41">
        <f t="shared" si="13"/>
        <v>0.19500000000000001</v>
      </c>
      <c r="M241" s="53">
        <v>17980</v>
      </c>
      <c r="N241" s="43">
        <v>45292</v>
      </c>
      <c r="O241" s="43" t="s">
        <v>687</v>
      </c>
    </row>
    <row r="242" spans="1:15" ht="114.95" customHeight="1" x14ac:dyDescent="0.25">
      <c r="A242" s="38" t="s">
        <v>403</v>
      </c>
      <c r="B242" s="15" t="s">
        <v>460</v>
      </c>
      <c r="C242" s="15" t="s">
        <v>358</v>
      </c>
      <c r="D242" s="38" t="s">
        <v>944</v>
      </c>
      <c r="E242" s="15" t="s">
        <v>334</v>
      </c>
      <c r="F242" s="39">
        <v>3.45</v>
      </c>
      <c r="G242" s="39">
        <v>0.42</v>
      </c>
      <c r="H242" s="38" t="s">
        <v>945</v>
      </c>
      <c r="I242" s="38" t="s">
        <v>946</v>
      </c>
      <c r="J242" s="38" t="s">
        <v>947</v>
      </c>
      <c r="K242" s="40">
        <v>0.193</v>
      </c>
      <c r="L242" s="41">
        <f t="shared" si="13"/>
        <v>0.19500000000000001</v>
      </c>
      <c r="M242" s="53">
        <v>17980</v>
      </c>
      <c r="N242" s="43">
        <v>45292</v>
      </c>
      <c r="O242" s="43" t="s">
        <v>687</v>
      </c>
    </row>
    <row r="243" spans="1:15" ht="114.95" customHeight="1" x14ac:dyDescent="0.25">
      <c r="A243" s="15" t="s">
        <v>403</v>
      </c>
      <c r="B243" s="15" t="s">
        <v>460</v>
      </c>
      <c r="C243" s="15" t="s">
        <v>358</v>
      </c>
      <c r="D243" s="15" t="s">
        <v>948</v>
      </c>
      <c r="E243" s="15" t="s">
        <v>949</v>
      </c>
      <c r="F243" s="39">
        <v>3.8</v>
      </c>
      <c r="G243" s="39">
        <v>0.83</v>
      </c>
      <c r="H243" s="48" t="s">
        <v>950</v>
      </c>
      <c r="I243" s="38" t="s">
        <v>951</v>
      </c>
      <c r="J243" s="38" t="s">
        <v>21</v>
      </c>
      <c r="K243" s="56">
        <v>0.49819999999999998</v>
      </c>
      <c r="L243" s="41">
        <f>K243+0.002</f>
        <v>0.50019999999999998</v>
      </c>
      <c r="M243" s="53">
        <v>16350</v>
      </c>
      <c r="N243" s="43">
        <v>45292</v>
      </c>
      <c r="O243" s="43" t="s">
        <v>687</v>
      </c>
    </row>
    <row r="244" spans="1:15" ht="45" customHeight="1" x14ac:dyDescent="0.25">
      <c r="A244" s="38" t="s">
        <v>403</v>
      </c>
      <c r="B244" s="15" t="s">
        <v>460</v>
      </c>
      <c r="C244" s="15" t="s">
        <v>358</v>
      </c>
      <c r="D244" s="38" t="s">
        <v>952</v>
      </c>
      <c r="E244" s="15" t="s">
        <v>21</v>
      </c>
      <c r="F244" s="39">
        <v>0.93</v>
      </c>
      <c r="G244" s="39">
        <v>0.16</v>
      </c>
      <c r="H244" s="38" t="s">
        <v>953</v>
      </c>
      <c r="I244" s="38" t="s">
        <v>954</v>
      </c>
      <c r="J244" s="38" t="s">
        <v>955</v>
      </c>
      <c r="K244" s="40">
        <v>6.1199999999999997E-2</v>
      </c>
      <c r="L244" s="41">
        <f>K244+0.0023</f>
        <v>6.3500000000000001E-2</v>
      </c>
      <c r="M244" s="53">
        <v>66750</v>
      </c>
      <c r="N244" s="43">
        <v>45292</v>
      </c>
      <c r="O244" s="43" t="s">
        <v>687</v>
      </c>
    </row>
    <row r="245" spans="1:15" ht="45" customHeight="1" x14ac:dyDescent="0.25">
      <c r="A245" s="38" t="s">
        <v>403</v>
      </c>
      <c r="B245" s="15" t="s">
        <v>460</v>
      </c>
      <c r="C245" s="15" t="s">
        <v>358</v>
      </c>
      <c r="D245" s="38" t="s">
        <v>956</v>
      </c>
      <c r="E245" s="15" t="s">
        <v>21</v>
      </c>
      <c r="F245" s="39">
        <v>0.93</v>
      </c>
      <c r="G245" s="39">
        <v>0.16</v>
      </c>
      <c r="H245" s="38" t="s">
        <v>957</v>
      </c>
      <c r="I245" s="38" t="s">
        <v>958</v>
      </c>
      <c r="J245" s="38" t="s">
        <v>959</v>
      </c>
      <c r="K245" s="40">
        <v>6.1199999999999997E-2</v>
      </c>
      <c r="L245" s="41">
        <f>K245+0.0023</f>
        <v>6.3500000000000001E-2</v>
      </c>
      <c r="M245" s="53">
        <v>66750</v>
      </c>
      <c r="N245" s="43">
        <v>45292</v>
      </c>
      <c r="O245" s="43" t="s">
        <v>687</v>
      </c>
    </row>
    <row r="246" spans="1:15" ht="45" customHeight="1" x14ac:dyDescent="0.25">
      <c r="A246" s="38" t="s">
        <v>403</v>
      </c>
      <c r="B246" s="15" t="s">
        <v>460</v>
      </c>
      <c r="C246" s="15" t="s">
        <v>358</v>
      </c>
      <c r="D246" s="59" t="s">
        <v>960</v>
      </c>
      <c r="E246" s="15" t="s">
        <v>21</v>
      </c>
      <c r="F246" s="39">
        <v>3.05</v>
      </c>
      <c r="G246" s="39">
        <v>0.4</v>
      </c>
      <c r="H246" s="38" t="s">
        <v>961</v>
      </c>
      <c r="I246" s="38" t="s">
        <v>962</v>
      </c>
      <c r="J246" s="38" t="s">
        <v>963</v>
      </c>
      <c r="K246" s="40">
        <v>0.1671</v>
      </c>
      <c r="L246" s="41">
        <f>K246+0.002</f>
        <v>0.1691</v>
      </c>
      <c r="M246" s="70">
        <v>20430</v>
      </c>
      <c r="N246" s="43">
        <v>45292</v>
      </c>
      <c r="O246" s="43" t="s">
        <v>687</v>
      </c>
    </row>
    <row r="247" spans="1:15" ht="45" customHeight="1" x14ac:dyDescent="0.25">
      <c r="A247" s="38" t="s">
        <v>403</v>
      </c>
      <c r="B247" s="15" t="s">
        <v>460</v>
      </c>
      <c r="C247" s="15" t="s">
        <v>358</v>
      </c>
      <c r="D247" s="38" t="s">
        <v>964</v>
      </c>
      <c r="E247" s="15" t="s">
        <v>21</v>
      </c>
      <c r="F247" s="39">
        <v>3.05</v>
      </c>
      <c r="G247" s="39">
        <v>0.4</v>
      </c>
      <c r="H247" s="38" t="s">
        <v>965</v>
      </c>
      <c r="I247" s="38" t="s">
        <v>966</v>
      </c>
      <c r="J247" s="38" t="s">
        <v>967</v>
      </c>
      <c r="K247" s="40">
        <v>0.1671</v>
      </c>
      <c r="L247" s="41">
        <f t="shared" ref="L247:L254" si="14">K247+0.002</f>
        <v>0.1691</v>
      </c>
      <c r="M247" s="70">
        <v>20430</v>
      </c>
      <c r="N247" s="43">
        <v>45292</v>
      </c>
      <c r="O247" s="43" t="s">
        <v>687</v>
      </c>
    </row>
    <row r="248" spans="1:15" ht="45" customHeight="1" x14ac:dyDescent="0.25">
      <c r="A248" s="38" t="s">
        <v>403</v>
      </c>
      <c r="B248" s="15" t="s">
        <v>460</v>
      </c>
      <c r="C248" s="15" t="s">
        <v>358</v>
      </c>
      <c r="D248" s="15" t="s">
        <v>968</v>
      </c>
      <c r="E248" s="15" t="s">
        <v>21</v>
      </c>
      <c r="F248" s="39">
        <v>4.7300000000000004</v>
      </c>
      <c r="G248" s="39">
        <v>0.13</v>
      </c>
      <c r="H248" s="38" t="s">
        <v>969</v>
      </c>
      <c r="I248" s="38" t="s">
        <v>970</v>
      </c>
      <c r="J248" s="38" t="s">
        <v>971</v>
      </c>
      <c r="K248" s="56">
        <v>5.9700000000000003E-2</v>
      </c>
      <c r="L248" s="41">
        <f t="shared" si="14"/>
        <v>6.1700000000000005E-2</v>
      </c>
      <c r="M248" s="70">
        <v>13200</v>
      </c>
      <c r="N248" s="43">
        <v>45292</v>
      </c>
      <c r="O248" s="43" t="s">
        <v>687</v>
      </c>
    </row>
    <row r="249" spans="1:15" ht="45" customHeight="1" x14ac:dyDescent="0.25">
      <c r="A249" s="38" t="s">
        <v>403</v>
      </c>
      <c r="B249" s="15" t="s">
        <v>972</v>
      </c>
      <c r="C249" s="15" t="s">
        <v>358</v>
      </c>
      <c r="D249" s="15" t="s">
        <v>973</v>
      </c>
      <c r="E249" s="15" t="s">
        <v>21</v>
      </c>
      <c r="F249" s="39">
        <v>4.7300000000000004</v>
      </c>
      <c r="G249" s="39">
        <v>0.13</v>
      </c>
      <c r="H249" s="38" t="s">
        <v>974</v>
      </c>
      <c r="I249" s="38" t="s">
        <v>975</v>
      </c>
      <c r="J249" s="38" t="s">
        <v>976</v>
      </c>
      <c r="K249" s="40">
        <v>0.2326</v>
      </c>
      <c r="L249" s="41">
        <f t="shared" si="14"/>
        <v>0.2346</v>
      </c>
      <c r="M249" s="70">
        <v>13200</v>
      </c>
      <c r="N249" s="43">
        <v>45292</v>
      </c>
      <c r="O249" s="43" t="s">
        <v>687</v>
      </c>
    </row>
    <row r="250" spans="1:15" ht="45" customHeight="1" x14ac:dyDescent="0.25">
      <c r="A250" s="38" t="s">
        <v>403</v>
      </c>
      <c r="B250" s="15" t="s">
        <v>489</v>
      </c>
      <c r="C250" s="15" t="s">
        <v>358</v>
      </c>
      <c r="D250" s="15" t="s">
        <v>977</v>
      </c>
      <c r="E250" s="15" t="s">
        <v>21</v>
      </c>
      <c r="F250" s="39">
        <v>4.7300000000000004</v>
      </c>
      <c r="G250" s="39">
        <v>0.13</v>
      </c>
      <c r="H250" s="38" t="s">
        <v>978</v>
      </c>
      <c r="I250" s="38" t="s">
        <v>979</v>
      </c>
      <c r="J250" s="38" t="s">
        <v>980</v>
      </c>
      <c r="K250" s="40">
        <v>0.14910000000000001</v>
      </c>
      <c r="L250" s="41">
        <f t="shared" si="14"/>
        <v>0.15110000000000001</v>
      </c>
      <c r="M250" s="70">
        <v>13200</v>
      </c>
      <c r="N250" s="43">
        <v>45292</v>
      </c>
      <c r="O250" s="43" t="s">
        <v>687</v>
      </c>
    </row>
    <row r="251" spans="1:15" ht="69.75" customHeight="1" x14ac:dyDescent="0.25">
      <c r="A251" s="38" t="s">
        <v>403</v>
      </c>
      <c r="B251" s="15" t="s">
        <v>494</v>
      </c>
      <c r="C251" s="15" t="s">
        <v>358</v>
      </c>
      <c r="D251" s="15" t="s">
        <v>981</v>
      </c>
      <c r="E251" s="15" t="s">
        <v>21</v>
      </c>
      <c r="F251" s="39">
        <v>3.85</v>
      </c>
      <c r="G251" s="39">
        <v>0.28000000000000003</v>
      </c>
      <c r="H251" s="38" t="s">
        <v>982</v>
      </c>
      <c r="I251" s="38" t="s">
        <v>983</v>
      </c>
      <c r="J251" s="38" t="s">
        <v>984</v>
      </c>
      <c r="K251" s="41">
        <v>0.20530000000000001</v>
      </c>
      <c r="L251" s="41">
        <f t="shared" si="14"/>
        <v>0.20730000000000001</v>
      </c>
      <c r="M251" s="70">
        <v>16400</v>
      </c>
      <c r="N251" s="43">
        <v>45292</v>
      </c>
      <c r="O251" s="43" t="s">
        <v>687</v>
      </c>
    </row>
    <row r="252" spans="1:15" ht="114.95" customHeight="1" x14ac:dyDescent="0.25">
      <c r="A252" s="38" t="s">
        <v>403</v>
      </c>
      <c r="B252" s="15" t="s">
        <v>494</v>
      </c>
      <c r="C252" s="15" t="s">
        <v>358</v>
      </c>
      <c r="D252" s="38" t="s">
        <v>985</v>
      </c>
      <c r="E252" s="15" t="s">
        <v>334</v>
      </c>
      <c r="F252" s="39">
        <v>3.24</v>
      </c>
      <c r="G252" s="39">
        <v>0.8</v>
      </c>
      <c r="H252" s="58" t="s">
        <v>986</v>
      </c>
      <c r="I252" s="48" t="s">
        <v>987</v>
      </c>
      <c r="J252" s="48" t="s">
        <v>988</v>
      </c>
      <c r="K252" s="40">
        <v>0.79910000000000003</v>
      </c>
      <c r="L252" s="41">
        <f t="shared" si="14"/>
        <v>0.80110000000000003</v>
      </c>
      <c r="M252" s="70">
        <v>19138</v>
      </c>
      <c r="N252" s="43">
        <v>45292</v>
      </c>
      <c r="O252" s="43" t="s">
        <v>687</v>
      </c>
    </row>
    <row r="253" spans="1:15" ht="45" customHeight="1" x14ac:dyDescent="0.25">
      <c r="A253" s="15" t="s">
        <v>403</v>
      </c>
      <c r="B253" s="15" t="s">
        <v>989</v>
      </c>
      <c r="C253" s="15" t="s">
        <v>358</v>
      </c>
      <c r="D253" s="15" t="s">
        <v>990</v>
      </c>
      <c r="E253" s="15" t="s">
        <v>21</v>
      </c>
      <c r="F253" s="39">
        <v>3.85</v>
      </c>
      <c r="G253" s="39">
        <v>0.12</v>
      </c>
      <c r="H253" s="38" t="s">
        <v>991</v>
      </c>
      <c r="I253" s="38" t="s">
        <v>992</v>
      </c>
      <c r="J253" s="38" t="s">
        <v>993</v>
      </c>
      <c r="K253" s="56">
        <v>9.7519999999999996E-2</v>
      </c>
      <c r="L253" s="41">
        <f t="shared" si="14"/>
        <v>9.9519999999999997E-2</v>
      </c>
      <c r="M253" s="70">
        <v>16400</v>
      </c>
      <c r="N253" s="43">
        <v>45292</v>
      </c>
      <c r="O253" s="43" t="s">
        <v>687</v>
      </c>
    </row>
    <row r="254" spans="1:15" ht="69.75" customHeight="1" x14ac:dyDescent="0.25">
      <c r="A254" s="15" t="s">
        <v>403</v>
      </c>
      <c r="B254" s="15" t="s">
        <v>989</v>
      </c>
      <c r="C254" s="15" t="s">
        <v>358</v>
      </c>
      <c r="D254" s="15" t="s">
        <v>994</v>
      </c>
      <c r="E254" s="15" t="s">
        <v>21</v>
      </c>
      <c r="F254" s="39">
        <v>3.85</v>
      </c>
      <c r="G254" s="39">
        <v>0.12</v>
      </c>
      <c r="H254" s="38" t="s">
        <v>995</v>
      </c>
      <c r="I254" s="38" t="s">
        <v>996</v>
      </c>
      <c r="J254" s="38" t="s">
        <v>997</v>
      </c>
      <c r="K254" s="56">
        <v>9.7519999999999996E-2</v>
      </c>
      <c r="L254" s="41">
        <f t="shared" si="14"/>
        <v>9.9519999999999997E-2</v>
      </c>
      <c r="M254" s="70">
        <v>16400</v>
      </c>
      <c r="N254" s="43">
        <v>45292</v>
      </c>
      <c r="O254" s="43" t="s">
        <v>687</v>
      </c>
    </row>
    <row r="255" spans="1:15" ht="114.95" customHeight="1" x14ac:dyDescent="0.25">
      <c r="A255" s="15" t="s">
        <v>403</v>
      </c>
      <c r="B255" s="15" t="s">
        <v>998</v>
      </c>
      <c r="C255" s="15" t="s">
        <v>999</v>
      </c>
      <c r="D255" s="38" t="s">
        <v>1000</v>
      </c>
      <c r="E255" s="15" t="s">
        <v>1001</v>
      </c>
      <c r="F255" s="39">
        <v>3.96</v>
      </c>
      <c r="G255" s="39">
        <v>0.70799999999999996</v>
      </c>
      <c r="H255" s="38" t="s">
        <v>1002</v>
      </c>
      <c r="I255" s="38" t="s">
        <v>1003</v>
      </c>
      <c r="J255" s="38" t="s">
        <v>21</v>
      </c>
      <c r="K255" s="56">
        <v>0.50039999999999996</v>
      </c>
      <c r="L255" s="41">
        <f t="shared" ref="L255:L321" si="15">K255+0.002</f>
        <v>0.50239999999999996</v>
      </c>
      <c r="M255" s="42">
        <v>15730</v>
      </c>
      <c r="N255" s="43">
        <v>45292</v>
      </c>
      <c r="O255" s="43" t="s">
        <v>687</v>
      </c>
    </row>
    <row r="256" spans="1:15" ht="114.95" customHeight="1" x14ac:dyDescent="0.25">
      <c r="A256" s="15" t="s">
        <v>403</v>
      </c>
      <c r="B256" s="15" t="s">
        <v>998</v>
      </c>
      <c r="C256" s="15" t="s">
        <v>999</v>
      </c>
      <c r="D256" s="38" t="s">
        <v>1004</v>
      </c>
      <c r="E256" s="15" t="s">
        <v>1001</v>
      </c>
      <c r="F256" s="39">
        <v>3.98</v>
      </c>
      <c r="G256" s="39">
        <v>0.73</v>
      </c>
      <c r="H256" s="38" t="s">
        <v>1005</v>
      </c>
      <c r="I256" s="38" t="s">
        <v>1005</v>
      </c>
      <c r="J256" s="38" t="s">
        <v>21</v>
      </c>
      <c r="K256" s="56">
        <v>0.5141</v>
      </c>
      <c r="L256" s="41">
        <f t="shared" si="15"/>
        <v>0.5161</v>
      </c>
      <c r="M256" s="53">
        <v>15631</v>
      </c>
      <c r="N256" s="43">
        <v>45292</v>
      </c>
      <c r="O256" s="43" t="s">
        <v>172</v>
      </c>
    </row>
    <row r="257" spans="1:16" ht="114.95" customHeight="1" x14ac:dyDescent="0.25">
      <c r="A257" s="38" t="s">
        <v>403</v>
      </c>
      <c r="B257" s="15" t="s">
        <v>18</v>
      </c>
      <c r="C257" s="15" t="s">
        <v>1006</v>
      </c>
      <c r="D257" s="38" t="s">
        <v>1007</v>
      </c>
      <c r="E257" s="15" t="s">
        <v>334</v>
      </c>
      <c r="F257" s="39">
        <v>3.6</v>
      </c>
      <c r="G257" s="39">
        <v>0.43</v>
      </c>
      <c r="H257" s="38" t="s">
        <v>1008</v>
      </c>
      <c r="I257" s="38" t="s">
        <v>21</v>
      </c>
      <c r="J257" s="38" t="s">
        <v>1009</v>
      </c>
      <c r="K257" s="40">
        <v>3.8332999999999999</v>
      </c>
      <c r="L257" s="41">
        <f t="shared" ref="L257:L268" si="16">K257+0.002</f>
        <v>3.8352999999999997</v>
      </c>
      <c r="M257" s="42">
        <v>17224</v>
      </c>
      <c r="N257" s="43">
        <v>45292</v>
      </c>
      <c r="O257" s="43" t="s">
        <v>687</v>
      </c>
    </row>
    <row r="258" spans="1:16" ht="114.95" customHeight="1" x14ac:dyDescent="0.25">
      <c r="A258" s="38" t="s">
        <v>403</v>
      </c>
      <c r="B258" s="15" t="s">
        <v>18</v>
      </c>
      <c r="C258" s="15" t="s">
        <v>1006</v>
      </c>
      <c r="D258" s="38" t="s">
        <v>1010</v>
      </c>
      <c r="E258" s="15" t="s">
        <v>334</v>
      </c>
      <c r="F258" s="39">
        <v>3.7</v>
      </c>
      <c r="G258" s="39">
        <v>0.1</v>
      </c>
      <c r="H258" s="38" t="s">
        <v>1011</v>
      </c>
      <c r="I258" s="38" t="s">
        <v>21</v>
      </c>
      <c r="J258" s="38" t="s">
        <v>1012</v>
      </c>
      <c r="K258" s="40">
        <v>1.0935999999999999</v>
      </c>
      <c r="L258" s="41">
        <f t="shared" si="16"/>
        <v>1.0955999999999999</v>
      </c>
      <c r="M258" s="42">
        <v>16760</v>
      </c>
      <c r="N258" s="43">
        <v>45292</v>
      </c>
      <c r="O258" s="43" t="s">
        <v>1013</v>
      </c>
    </row>
    <row r="259" spans="1:16" ht="114.95" customHeight="1" x14ac:dyDescent="0.25">
      <c r="A259" s="38" t="s">
        <v>403</v>
      </c>
      <c r="B259" s="15" t="s">
        <v>18</v>
      </c>
      <c r="C259" s="15" t="s">
        <v>1006</v>
      </c>
      <c r="D259" s="38" t="s">
        <v>1014</v>
      </c>
      <c r="E259" s="15" t="s">
        <v>334</v>
      </c>
      <c r="F259" s="39">
        <v>3.8</v>
      </c>
      <c r="G259" s="39">
        <v>0.05</v>
      </c>
      <c r="H259" s="38" t="s">
        <v>1015</v>
      </c>
      <c r="I259" s="38" t="s">
        <v>21</v>
      </c>
      <c r="J259" s="38" t="s">
        <v>1016</v>
      </c>
      <c r="K259" s="40">
        <v>0.87150000000000005</v>
      </c>
      <c r="L259" s="41">
        <f t="shared" si="16"/>
        <v>0.87350000000000005</v>
      </c>
      <c r="M259" s="42">
        <v>16316</v>
      </c>
      <c r="N259" s="43">
        <v>45292</v>
      </c>
      <c r="O259" s="43" t="s">
        <v>1013</v>
      </c>
    </row>
    <row r="260" spans="1:16" ht="114.95" customHeight="1" x14ac:dyDescent="0.25">
      <c r="A260" s="38" t="s">
        <v>403</v>
      </c>
      <c r="B260" s="15" t="s">
        <v>18</v>
      </c>
      <c r="C260" s="15" t="s">
        <v>1006</v>
      </c>
      <c r="D260" s="38" t="s">
        <v>1017</v>
      </c>
      <c r="E260" s="15" t="s">
        <v>334</v>
      </c>
      <c r="F260" s="39">
        <v>3.7</v>
      </c>
      <c r="G260" s="39">
        <v>0.2</v>
      </c>
      <c r="H260" s="38" t="s">
        <v>1018</v>
      </c>
      <c r="I260" s="38" t="s">
        <v>21</v>
      </c>
      <c r="J260" s="38" t="s">
        <v>1019</v>
      </c>
      <c r="K260" s="40">
        <v>1.0935999999999999</v>
      </c>
      <c r="L260" s="41">
        <f t="shared" si="16"/>
        <v>1.0955999999999999</v>
      </c>
      <c r="M260" s="42">
        <v>16760</v>
      </c>
      <c r="N260" s="43">
        <v>45292</v>
      </c>
      <c r="O260" s="43" t="s">
        <v>1013</v>
      </c>
      <c r="P260" s="25" t="s">
        <v>1020</v>
      </c>
    </row>
    <row r="261" spans="1:16" ht="114.95" customHeight="1" x14ac:dyDescent="0.25">
      <c r="A261" s="38" t="s">
        <v>403</v>
      </c>
      <c r="B261" s="15" t="s">
        <v>18</v>
      </c>
      <c r="C261" s="15" t="s">
        <v>1006</v>
      </c>
      <c r="D261" s="38" t="s">
        <v>1021</v>
      </c>
      <c r="E261" s="15" t="s">
        <v>334</v>
      </c>
      <c r="F261" s="39">
        <v>2.93</v>
      </c>
      <c r="G261" s="39">
        <v>0.7</v>
      </c>
      <c r="H261" s="38" t="s">
        <v>1022</v>
      </c>
      <c r="I261" s="38" t="s">
        <v>21</v>
      </c>
      <c r="J261" s="38" t="s">
        <v>1023</v>
      </c>
      <c r="K261" s="40">
        <v>0.96599999999999997</v>
      </c>
      <c r="L261" s="41">
        <f t="shared" si="16"/>
        <v>0.96799999999999997</v>
      </c>
      <c r="M261" s="42">
        <v>21162</v>
      </c>
      <c r="N261" s="43">
        <v>45292</v>
      </c>
      <c r="O261" s="43" t="s">
        <v>1013</v>
      </c>
    </row>
    <row r="262" spans="1:16" ht="114.95" customHeight="1" x14ac:dyDescent="0.25">
      <c r="A262" s="38" t="s">
        <v>403</v>
      </c>
      <c r="B262" s="15" t="s">
        <v>18</v>
      </c>
      <c r="C262" s="15" t="s">
        <v>1006</v>
      </c>
      <c r="D262" s="38" t="s">
        <v>1024</v>
      </c>
      <c r="E262" s="15" t="s">
        <v>334</v>
      </c>
      <c r="F262" s="39">
        <v>3.7</v>
      </c>
      <c r="G262" s="39">
        <v>0.1</v>
      </c>
      <c r="H262" s="38" t="s">
        <v>1025</v>
      </c>
      <c r="I262" s="38" t="s">
        <v>21</v>
      </c>
      <c r="J262" s="38" t="s">
        <v>1026</v>
      </c>
      <c r="K262" s="40">
        <v>1.0185</v>
      </c>
      <c r="L262" s="41">
        <f t="shared" si="16"/>
        <v>1.0205</v>
      </c>
      <c r="M262" s="42">
        <v>16760</v>
      </c>
      <c r="N262" s="43">
        <v>45292</v>
      </c>
      <c r="O262" s="43" t="s">
        <v>1013</v>
      </c>
    </row>
    <row r="263" spans="1:16" ht="114.95" customHeight="1" x14ac:dyDescent="0.25">
      <c r="A263" s="38" t="s">
        <v>403</v>
      </c>
      <c r="B263" s="15" t="s">
        <v>18</v>
      </c>
      <c r="C263" s="15" t="s">
        <v>1006</v>
      </c>
      <c r="D263" s="38" t="s">
        <v>1027</v>
      </c>
      <c r="E263" s="15" t="s">
        <v>334</v>
      </c>
      <c r="F263" s="39">
        <v>2.88</v>
      </c>
      <c r="G263" s="39">
        <v>0.4</v>
      </c>
      <c r="H263" s="38" t="s">
        <v>1028</v>
      </c>
      <c r="I263" s="38" t="s">
        <v>21</v>
      </c>
      <c r="J263" s="38" t="s">
        <v>1029</v>
      </c>
      <c r="K263" s="40">
        <v>0.22670000000000001</v>
      </c>
      <c r="L263" s="41">
        <f t="shared" si="16"/>
        <v>0.22870000000000001</v>
      </c>
      <c r="M263" s="42">
        <v>21538</v>
      </c>
      <c r="N263" s="43">
        <v>45292</v>
      </c>
      <c r="O263" s="43" t="s">
        <v>687</v>
      </c>
    </row>
    <row r="264" spans="1:16" ht="114.95" customHeight="1" x14ac:dyDescent="0.25">
      <c r="A264" s="38" t="s">
        <v>403</v>
      </c>
      <c r="B264" s="15" t="s">
        <v>1030</v>
      </c>
      <c r="C264" s="15" t="s">
        <v>1006</v>
      </c>
      <c r="D264" s="38" t="s">
        <v>1031</v>
      </c>
      <c r="E264" s="15" t="s">
        <v>334</v>
      </c>
      <c r="F264" s="39">
        <v>3.38</v>
      </c>
      <c r="G264" s="39">
        <v>0.42</v>
      </c>
      <c r="H264" s="38" t="s">
        <v>1032</v>
      </c>
      <c r="I264" s="38" t="s">
        <v>21</v>
      </c>
      <c r="J264" s="38" t="s">
        <v>1033</v>
      </c>
      <c r="K264" s="40">
        <v>0.25</v>
      </c>
      <c r="L264" s="41">
        <f t="shared" si="16"/>
        <v>0.252</v>
      </c>
      <c r="M264" s="42">
        <v>18360</v>
      </c>
      <c r="N264" s="43">
        <v>45292</v>
      </c>
      <c r="O264" s="43" t="s">
        <v>1034</v>
      </c>
    </row>
    <row r="265" spans="1:16" ht="114.95" customHeight="1" x14ac:dyDescent="0.25">
      <c r="A265" s="38" t="s">
        <v>403</v>
      </c>
      <c r="B265" s="15" t="s">
        <v>1030</v>
      </c>
      <c r="C265" s="15" t="s">
        <v>1006</v>
      </c>
      <c r="D265" s="38" t="s">
        <v>1035</v>
      </c>
      <c r="E265" s="15" t="s">
        <v>334</v>
      </c>
      <c r="F265" s="39">
        <v>2.97</v>
      </c>
      <c r="G265" s="39">
        <v>0.6</v>
      </c>
      <c r="H265" s="38" t="s">
        <v>1036</v>
      </c>
      <c r="I265" s="38" t="s">
        <v>21</v>
      </c>
      <c r="J265" s="38" t="s">
        <v>1037</v>
      </c>
      <c r="K265" s="40">
        <v>0.315</v>
      </c>
      <c r="L265" s="41">
        <f t="shared" si="16"/>
        <v>0.317</v>
      </c>
      <c r="M265" s="42">
        <v>20900</v>
      </c>
      <c r="N265" s="43">
        <v>45292</v>
      </c>
      <c r="O265" s="43" t="s">
        <v>687</v>
      </c>
    </row>
    <row r="266" spans="1:16" ht="114.95" customHeight="1" x14ac:dyDescent="0.25">
      <c r="A266" s="38" t="s">
        <v>403</v>
      </c>
      <c r="B266" s="15" t="s">
        <v>18</v>
      </c>
      <c r="C266" s="15" t="s">
        <v>1006</v>
      </c>
      <c r="D266" s="38" t="s">
        <v>1038</v>
      </c>
      <c r="E266" s="15" t="s">
        <v>334</v>
      </c>
      <c r="F266" s="39">
        <v>3.7</v>
      </c>
      <c r="G266" s="39">
        <v>0.1</v>
      </c>
      <c r="H266" s="38" t="s">
        <v>1039</v>
      </c>
      <c r="I266" s="38" t="s">
        <v>21</v>
      </c>
      <c r="J266" s="38" t="s">
        <v>1040</v>
      </c>
      <c r="K266" s="40">
        <v>1.0185</v>
      </c>
      <c r="L266" s="41">
        <f t="shared" si="16"/>
        <v>1.0205</v>
      </c>
      <c r="M266" s="42">
        <v>16760</v>
      </c>
      <c r="N266" s="43">
        <v>45292</v>
      </c>
      <c r="O266" s="43" t="s">
        <v>1013</v>
      </c>
    </row>
    <row r="267" spans="1:16" ht="114.95" customHeight="1" x14ac:dyDescent="0.25">
      <c r="A267" s="38" t="s">
        <v>403</v>
      </c>
      <c r="B267" s="15" t="s">
        <v>1030</v>
      </c>
      <c r="C267" s="15" t="s">
        <v>1006</v>
      </c>
      <c r="D267" s="38" t="s">
        <v>1041</v>
      </c>
      <c r="E267" s="15" t="s">
        <v>334</v>
      </c>
      <c r="F267" s="39">
        <v>3.52</v>
      </c>
      <c r="G267" s="39" t="s">
        <v>126</v>
      </c>
      <c r="H267" s="38" t="s">
        <v>1042</v>
      </c>
      <c r="I267" s="38" t="s">
        <v>21</v>
      </c>
      <c r="J267" s="38" t="s">
        <v>1043</v>
      </c>
      <c r="K267" s="40">
        <v>7.1499999999999994E-2</v>
      </c>
      <c r="L267" s="41">
        <f t="shared" si="16"/>
        <v>7.3499999999999996E-2</v>
      </c>
      <c r="M267" s="42">
        <v>17640</v>
      </c>
      <c r="N267" s="43">
        <v>45292</v>
      </c>
      <c r="O267" s="43" t="s">
        <v>687</v>
      </c>
    </row>
    <row r="268" spans="1:16" ht="114.95" customHeight="1" x14ac:dyDescent="0.25">
      <c r="A268" s="38" t="s">
        <v>403</v>
      </c>
      <c r="B268" s="15" t="s">
        <v>1030</v>
      </c>
      <c r="C268" s="15" t="s">
        <v>1006</v>
      </c>
      <c r="D268" s="38" t="s">
        <v>1044</v>
      </c>
      <c r="E268" s="15" t="s">
        <v>334</v>
      </c>
      <c r="F268" s="39">
        <v>3.52</v>
      </c>
      <c r="G268" s="39" t="s">
        <v>126</v>
      </c>
      <c r="H268" s="38" t="s">
        <v>1045</v>
      </c>
      <c r="I268" s="38" t="s">
        <v>21</v>
      </c>
      <c r="J268" s="38" t="s">
        <v>1046</v>
      </c>
      <c r="K268" s="40">
        <v>7.1499999999999994E-2</v>
      </c>
      <c r="L268" s="41">
        <f t="shared" si="16"/>
        <v>7.3499999999999996E-2</v>
      </c>
      <c r="M268" s="42">
        <v>17640</v>
      </c>
      <c r="N268" s="43">
        <v>45292</v>
      </c>
      <c r="O268" s="43" t="s">
        <v>687</v>
      </c>
    </row>
    <row r="269" spans="1:16" ht="45" customHeight="1" x14ac:dyDescent="0.25">
      <c r="A269" s="38" t="s">
        <v>403</v>
      </c>
      <c r="B269" s="15" t="s">
        <v>435</v>
      </c>
      <c r="C269" s="15" t="s">
        <v>1006</v>
      </c>
      <c r="D269" s="38" t="s">
        <v>1047</v>
      </c>
      <c r="E269" s="15" t="s">
        <v>21</v>
      </c>
      <c r="F269" s="39">
        <v>0.71</v>
      </c>
      <c r="G269" s="39">
        <v>0.12</v>
      </c>
      <c r="H269" s="38" t="s">
        <v>1048</v>
      </c>
      <c r="I269" s="38" t="s">
        <v>21</v>
      </c>
      <c r="J269" s="38" t="s">
        <v>1049</v>
      </c>
      <c r="K269" s="40">
        <v>7.4899999999999994E-2</v>
      </c>
      <c r="L269" s="41">
        <f>K269+0.0023</f>
        <v>7.7199999999999991E-2</v>
      </c>
      <c r="M269" s="42">
        <v>87360</v>
      </c>
      <c r="N269" s="43">
        <v>45292</v>
      </c>
      <c r="O269" s="43" t="s">
        <v>687</v>
      </c>
    </row>
    <row r="270" spans="1:16" ht="45" customHeight="1" x14ac:dyDescent="0.25">
      <c r="A270" s="38" t="s">
        <v>403</v>
      </c>
      <c r="B270" s="15" t="s">
        <v>435</v>
      </c>
      <c r="C270" s="15" t="s">
        <v>1006</v>
      </c>
      <c r="D270" s="38" t="s">
        <v>1050</v>
      </c>
      <c r="E270" s="15" t="s">
        <v>21</v>
      </c>
      <c r="F270" s="39">
        <v>0.71</v>
      </c>
      <c r="G270" s="39">
        <v>0.12</v>
      </c>
      <c r="H270" s="38" t="s">
        <v>1051</v>
      </c>
      <c r="I270" s="38" t="s">
        <v>21</v>
      </c>
      <c r="J270" s="38" t="s">
        <v>1052</v>
      </c>
      <c r="K270" s="40">
        <v>7.4899999999999994E-2</v>
      </c>
      <c r="L270" s="41">
        <f>K270+0.0023</f>
        <v>7.7199999999999991E-2</v>
      </c>
      <c r="M270" s="42">
        <v>87360</v>
      </c>
      <c r="N270" s="43">
        <v>45292</v>
      </c>
      <c r="O270" s="43" t="s">
        <v>687</v>
      </c>
    </row>
    <row r="271" spans="1:16" ht="114.95" customHeight="1" x14ac:dyDescent="0.25">
      <c r="A271" s="15" t="s">
        <v>403</v>
      </c>
      <c r="B271" s="15" t="s">
        <v>435</v>
      </c>
      <c r="C271" s="15" t="s">
        <v>1006</v>
      </c>
      <c r="D271" s="44" t="s">
        <v>1053</v>
      </c>
      <c r="E271" s="15" t="s">
        <v>334</v>
      </c>
      <c r="F271" s="71">
        <v>3.16</v>
      </c>
      <c r="G271" s="71">
        <v>0.6</v>
      </c>
      <c r="H271" s="45">
        <v>12539002497</v>
      </c>
      <c r="I271" s="63" t="s">
        <v>1054</v>
      </c>
      <c r="J271" s="45" t="s">
        <v>126</v>
      </c>
      <c r="K271" s="47">
        <v>0.42009999999999997</v>
      </c>
      <c r="L271" s="47">
        <f>K271+0.002</f>
        <v>0.42209999999999998</v>
      </c>
      <c r="M271" s="42">
        <v>19625</v>
      </c>
      <c r="N271" s="43">
        <v>45292</v>
      </c>
      <c r="O271" s="43" t="s">
        <v>1055</v>
      </c>
    </row>
    <row r="272" spans="1:16" ht="114.95" customHeight="1" x14ac:dyDescent="0.25">
      <c r="A272" s="15" t="s">
        <v>403</v>
      </c>
      <c r="B272" s="15" t="s">
        <v>435</v>
      </c>
      <c r="C272" s="15" t="s">
        <v>1006</v>
      </c>
      <c r="D272" s="44" t="s">
        <v>1056</v>
      </c>
      <c r="E272" s="15" t="s">
        <v>334</v>
      </c>
      <c r="F272" s="71">
        <v>3.16</v>
      </c>
      <c r="G272" s="71">
        <v>0.6</v>
      </c>
      <c r="H272" s="45">
        <v>12539002498</v>
      </c>
      <c r="I272" s="63" t="s">
        <v>1057</v>
      </c>
      <c r="J272" s="45" t="s">
        <v>126</v>
      </c>
      <c r="K272" s="47">
        <v>0.39100000000000001</v>
      </c>
      <c r="L272" s="47">
        <f>K272+0.002</f>
        <v>0.39300000000000002</v>
      </c>
      <c r="M272" s="42">
        <v>19652</v>
      </c>
      <c r="N272" s="43">
        <v>45292</v>
      </c>
      <c r="O272" s="43" t="s">
        <v>1055</v>
      </c>
    </row>
    <row r="273" spans="1:15" ht="114.95" customHeight="1" x14ac:dyDescent="0.25">
      <c r="A273" s="38" t="s">
        <v>403</v>
      </c>
      <c r="B273" s="15" t="s">
        <v>435</v>
      </c>
      <c r="C273" s="15" t="s">
        <v>1006</v>
      </c>
      <c r="D273" s="38" t="s">
        <v>1058</v>
      </c>
      <c r="E273" s="15" t="s">
        <v>334</v>
      </c>
      <c r="F273" s="39">
        <v>3.38</v>
      </c>
      <c r="G273" s="39">
        <v>0.42</v>
      </c>
      <c r="H273" s="38" t="s">
        <v>1059</v>
      </c>
      <c r="I273" s="38" t="s">
        <v>21</v>
      </c>
      <c r="J273" s="38" t="s">
        <v>1060</v>
      </c>
      <c r="K273" s="40">
        <v>0.25</v>
      </c>
      <c r="L273" s="47">
        <f>K273+0.002</f>
        <v>0.252</v>
      </c>
      <c r="M273" s="42">
        <v>18360</v>
      </c>
      <c r="N273" s="43">
        <v>45292</v>
      </c>
      <c r="O273" s="43" t="s">
        <v>588</v>
      </c>
    </row>
    <row r="274" spans="1:15" ht="114.95" customHeight="1" x14ac:dyDescent="0.25">
      <c r="A274" s="38" t="s">
        <v>403</v>
      </c>
      <c r="B274" s="15" t="s">
        <v>18</v>
      </c>
      <c r="C274" s="15" t="s">
        <v>1006</v>
      </c>
      <c r="D274" s="38" t="s">
        <v>1061</v>
      </c>
      <c r="E274" s="15" t="s">
        <v>334</v>
      </c>
      <c r="F274" s="39">
        <v>3.83</v>
      </c>
      <c r="G274" s="39">
        <v>0.01</v>
      </c>
      <c r="H274" s="38" t="s">
        <v>1062</v>
      </c>
      <c r="I274" s="38" t="s">
        <v>21</v>
      </c>
      <c r="J274" s="38" t="s">
        <v>1063</v>
      </c>
      <c r="K274" s="40">
        <v>0.81120000000000003</v>
      </c>
      <c r="L274" s="47">
        <f>K274+0.002</f>
        <v>0.81320000000000003</v>
      </c>
      <c r="M274" s="42">
        <v>16188</v>
      </c>
      <c r="N274" s="43">
        <v>45292</v>
      </c>
      <c r="O274" s="43" t="s">
        <v>588</v>
      </c>
    </row>
    <row r="275" spans="1:15" ht="114.95" customHeight="1" x14ac:dyDescent="0.25">
      <c r="A275" s="38" t="s">
        <v>403</v>
      </c>
      <c r="B275" s="15" t="s">
        <v>18</v>
      </c>
      <c r="C275" s="15" t="s">
        <v>1006</v>
      </c>
      <c r="D275" s="38" t="s">
        <v>1064</v>
      </c>
      <c r="E275" s="15" t="s">
        <v>334</v>
      </c>
      <c r="F275" s="39">
        <v>3.75</v>
      </c>
      <c r="G275" s="39">
        <v>0.2</v>
      </c>
      <c r="H275" s="38" t="s">
        <v>1065</v>
      </c>
      <c r="I275" s="38" t="s">
        <v>21</v>
      </c>
      <c r="J275" s="38" t="s">
        <v>1066</v>
      </c>
      <c r="K275" s="40">
        <v>1.0477000000000001</v>
      </c>
      <c r="L275" s="47">
        <f>K275+0.002</f>
        <v>1.0497000000000001</v>
      </c>
      <c r="M275" s="42">
        <v>16536</v>
      </c>
      <c r="N275" s="43">
        <v>45292</v>
      </c>
      <c r="O275" s="43" t="s">
        <v>588</v>
      </c>
    </row>
    <row r="276" spans="1:15" ht="45" customHeight="1" x14ac:dyDescent="0.25">
      <c r="A276" s="59" t="s">
        <v>403</v>
      </c>
      <c r="B276" s="50" t="s">
        <v>1067</v>
      </c>
      <c r="C276" s="50" t="s">
        <v>1006</v>
      </c>
      <c r="D276" s="59" t="s">
        <v>1068</v>
      </c>
      <c r="E276" s="50" t="s">
        <v>21</v>
      </c>
      <c r="F276" s="51">
        <v>1.89</v>
      </c>
      <c r="G276" s="51" t="s">
        <v>126</v>
      </c>
      <c r="H276" s="59" t="s">
        <v>1069</v>
      </c>
      <c r="I276" s="59" t="s">
        <v>21</v>
      </c>
      <c r="J276" s="59" t="s">
        <v>1070</v>
      </c>
      <c r="K276" s="41">
        <v>2.06E-2</v>
      </c>
      <c r="L276" s="47">
        <f>K276+0.0023</f>
        <v>2.29E-2</v>
      </c>
      <c r="M276" s="42">
        <v>60386</v>
      </c>
      <c r="N276" s="43">
        <v>45292</v>
      </c>
      <c r="O276" s="43" t="s">
        <v>415</v>
      </c>
    </row>
    <row r="277" spans="1:15" ht="114.95" customHeight="1" x14ac:dyDescent="0.25">
      <c r="A277" s="38" t="s">
        <v>403</v>
      </c>
      <c r="B277" s="15" t="s">
        <v>18</v>
      </c>
      <c r="C277" s="15" t="s">
        <v>1006</v>
      </c>
      <c r="D277" s="38" t="s">
        <v>1071</v>
      </c>
      <c r="E277" s="15" t="s">
        <v>334</v>
      </c>
      <c r="F277" s="39">
        <v>3.75</v>
      </c>
      <c r="G277" s="39">
        <v>0.02</v>
      </c>
      <c r="H277" s="38" t="s">
        <v>1072</v>
      </c>
      <c r="I277" s="38" t="s">
        <v>21</v>
      </c>
      <c r="J277" s="38" t="s">
        <v>1073</v>
      </c>
      <c r="K277" s="40">
        <v>1.0185</v>
      </c>
      <c r="L277" s="47">
        <f>K277+0.002</f>
        <v>1.0205</v>
      </c>
      <c r="M277" s="42">
        <v>16536</v>
      </c>
      <c r="N277" s="43">
        <v>45292</v>
      </c>
      <c r="O277" s="43" t="s">
        <v>588</v>
      </c>
    </row>
    <row r="278" spans="1:15" ht="45" customHeight="1" x14ac:dyDescent="0.25">
      <c r="A278" s="38" t="s">
        <v>403</v>
      </c>
      <c r="B278" s="15" t="s">
        <v>1074</v>
      </c>
      <c r="C278" s="15" t="s">
        <v>1006</v>
      </c>
      <c r="D278" s="38" t="s">
        <v>1075</v>
      </c>
      <c r="E278" s="15" t="s">
        <v>21</v>
      </c>
      <c r="F278" s="39">
        <v>4.5</v>
      </c>
      <c r="G278" s="39">
        <v>0.14000000000000001</v>
      </c>
      <c r="H278" s="38">
        <v>12539002133</v>
      </c>
      <c r="I278" s="38" t="s">
        <v>21</v>
      </c>
      <c r="J278" s="38" t="s">
        <v>1076</v>
      </c>
      <c r="K278" s="40">
        <v>8.2699999999999996E-2</v>
      </c>
      <c r="L278" s="47">
        <f>K278+0.002</f>
        <v>8.4699999999999998E-2</v>
      </c>
      <c r="M278" s="42">
        <v>61200</v>
      </c>
      <c r="N278" s="43">
        <v>45292</v>
      </c>
      <c r="O278" s="43" t="s">
        <v>1077</v>
      </c>
    </row>
    <row r="279" spans="1:15" ht="114.95" customHeight="1" x14ac:dyDescent="0.25">
      <c r="A279" s="38" t="s">
        <v>403</v>
      </c>
      <c r="B279" s="15" t="s">
        <v>1074</v>
      </c>
      <c r="C279" s="15" t="s">
        <v>1006</v>
      </c>
      <c r="D279" s="38" t="s">
        <v>1078</v>
      </c>
      <c r="E279" s="15" t="s">
        <v>334</v>
      </c>
      <c r="F279" s="39">
        <v>6.56</v>
      </c>
      <c r="G279" s="39">
        <v>0.13</v>
      </c>
      <c r="H279" s="38" t="s">
        <v>1079</v>
      </c>
      <c r="I279" s="38" t="s">
        <v>21</v>
      </c>
      <c r="J279" s="38" t="s">
        <v>1080</v>
      </c>
      <c r="K279" s="40">
        <v>0.16800000000000001</v>
      </c>
      <c r="L279" s="47">
        <f t="shared" ref="L279" si="17">K279+0.002</f>
        <v>0.17</v>
      </c>
      <c r="M279" s="42">
        <v>9456</v>
      </c>
      <c r="N279" s="43">
        <v>45292</v>
      </c>
      <c r="O279" s="43" t="s">
        <v>415</v>
      </c>
    </row>
    <row r="280" spans="1:15" ht="45" customHeight="1" x14ac:dyDescent="0.25">
      <c r="A280" s="38" t="s">
        <v>403</v>
      </c>
      <c r="B280" s="15" t="s">
        <v>1081</v>
      </c>
      <c r="C280" s="15" t="s">
        <v>1006</v>
      </c>
      <c r="D280" s="38" t="s">
        <v>1082</v>
      </c>
      <c r="E280" s="15" t="s">
        <v>21</v>
      </c>
      <c r="F280" s="39">
        <v>0.79</v>
      </c>
      <c r="G280" s="39">
        <v>0.12</v>
      </c>
      <c r="H280" s="38" t="s">
        <v>1083</v>
      </c>
      <c r="I280" s="38" t="s">
        <v>21</v>
      </c>
      <c r="J280" s="38" t="s">
        <v>1084</v>
      </c>
      <c r="K280" s="40">
        <v>7.3499999999999996E-2</v>
      </c>
      <c r="L280" s="47">
        <f>K280+0.0023</f>
        <v>7.5799999999999992E-2</v>
      </c>
      <c r="M280" s="42">
        <v>78520</v>
      </c>
      <c r="N280" s="43">
        <v>45292</v>
      </c>
      <c r="O280" s="43" t="s">
        <v>588</v>
      </c>
    </row>
    <row r="281" spans="1:15" ht="114.95" customHeight="1" x14ac:dyDescent="0.25">
      <c r="A281" s="38" t="s">
        <v>403</v>
      </c>
      <c r="B281" s="15" t="s">
        <v>1081</v>
      </c>
      <c r="C281" s="15" t="s">
        <v>1006</v>
      </c>
      <c r="D281" s="38" t="s">
        <v>1085</v>
      </c>
      <c r="E281" s="15" t="s">
        <v>334</v>
      </c>
      <c r="F281" s="39">
        <v>2.97</v>
      </c>
      <c r="G281" s="39">
        <v>0.6</v>
      </c>
      <c r="H281" s="38">
        <v>12539002007</v>
      </c>
      <c r="I281" s="38" t="s">
        <v>21</v>
      </c>
      <c r="J281" s="38" t="s">
        <v>1086</v>
      </c>
      <c r="K281" s="40">
        <v>0.37169999999999997</v>
      </c>
      <c r="L281" s="47">
        <f>K281+0.002</f>
        <v>0.37369999999999998</v>
      </c>
      <c r="M281" s="42">
        <v>20900</v>
      </c>
      <c r="N281" s="43">
        <v>45292</v>
      </c>
      <c r="O281" s="43" t="s">
        <v>1077</v>
      </c>
    </row>
    <row r="282" spans="1:15" ht="114.95" customHeight="1" x14ac:dyDescent="0.25">
      <c r="A282" s="38" t="s">
        <v>403</v>
      </c>
      <c r="B282" s="15" t="s">
        <v>1081</v>
      </c>
      <c r="C282" s="15" t="s">
        <v>1006</v>
      </c>
      <c r="D282" s="38" t="s">
        <v>1087</v>
      </c>
      <c r="E282" s="15" t="s">
        <v>334</v>
      </c>
      <c r="F282" s="39">
        <v>3.38</v>
      </c>
      <c r="G282" s="39">
        <v>0.42</v>
      </c>
      <c r="H282" s="38" t="s">
        <v>1088</v>
      </c>
      <c r="I282" s="38" t="s">
        <v>21</v>
      </c>
      <c r="J282" s="38" t="s">
        <v>1089</v>
      </c>
      <c r="K282" s="40">
        <v>0.25</v>
      </c>
      <c r="L282" s="47">
        <f>K282+0.002</f>
        <v>0.252</v>
      </c>
      <c r="M282" s="42">
        <v>18360</v>
      </c>
      <c r="N282" s="43">
        <v>45292</v>
      </c>
      <c r="O282" s="43" t="s">
        <v>1090</v>
      </c>
    </row>
    <row r="283" spans="1:15" ht="114.95" customHeight="1" x14ac:dyDescent="0.25">
      <c r="A283" s="38" t="s">
        <v>403</v>
      </c>
      <c r="B283" s="15" t="s">
        <v>18</v>
      </c>
      <c r="C283" s="15" t="s">
        <v>1006</v>
      </c>
      <c r="D283" s="38" t="s">
        <v>1091</v>
      </c>
      <c r="E283" s="15" t="s">
        <v>334</v>
      </c>
      <c r="F283" s="39">
        <v>3.78</v>
      </c>
      <c r="G283" s="39">
        <v>0.02</v>
      </c>
      <c r="H283" s="38" t="s">
        <v>1092</v>
      </c>
      <c r="I283" s="38" t="s">
        <v>21</v>
      </c>
      <c r="J283" s="38" t="s">
        <v>1093</v>
      </c>
      <c r="K283" s="40">
        <v>1.0185</v>
      </c>
      <c r="L283" s="47">
        <f>K283+0.002</f>
        <v>1.0205</v>
      </c>
      <c r="M283" s="42">
        <v>16404</v>
      </c>
      <c r="N283" s="43">
        <v>45292</v>
      </c>
      <c r="O283" s="43" t="s">
        <v>588</v>
      </c>
    </row>
    <row r="284" spans="1:15" ht="45" customHeight="1" x14ac:dyDescent="0.25">
      <c r="A284" s="38" t="s">
        <v>403</v>
      </c>
      <c r="B284" s="15" t="s">
        <v>574</v>
      </c>
      <c r="C284" s="15" t="s">
        <v>1006</v>
      </c>
      <c r="D284" s="38" t="s">
        <v>1094</v>
      </c>
      <c r="E284" s="15" t="s">
        <v>21</v>
      </c>
      <c r="F284" s="39">
        <v>0.71</v>
      </c>
      <c r="G284" s="39">
        <v>0.12</v>
      </c>
      <c r="H284" s="38" t="s">
        <v>1095</v>
      </c>
      <c r="I284" s="38" t="s">
        <v>21</v>
      </c>
      <c r="J284" s="38" t="s">
        <v>1096</v>
      </c>
      <c r="K284" s="40">
        <v>7.4899999999999994E-2</v>
      </c>
      <c r="L284" s="47">
        <f>K284+0.0023</f>
        <v>7.7199999999999991E-2</v>
      </c>
      <c r="M284" s="42">
        <v>87360</v>
      </c>
      <c r="N284" s="43">
        <v>45292</v>
      </c>
      <c r="O284" s="43" t="s">
        <v>415</v>
      </c>
    </row>
    <row r="285" spans="1:15" ht="45" customHeight="1" x14ac:dyDescent="0.25">
      <c r="A285" s="38" t="s">
        <v>403</v>
      </c>
      <c r="B285" s="15" t="s">
        <v>574</v>
      </c>
      <c r="C285" s="15" t="s">
        <v>1006</v>
      </c>
      <c r="D285" s="38" t="s">
        <v>1097</v>
      </c>
      <c r="E285" s="15" t="s">
        <v>21</v>
      </c>
      <c r="F285" s="39">
        <v>0.71</v>
      </c>
      <c r="G285" s="39">
        <v>0.12</v>
      </c>
      <c r="H285" s="38" t="s">
        <v>1098</v>
      </c>
      <c r="I285" s="38" t="s">
        <v>21</v>
      </c>
      <c r="J285" s="38" t="s">
        <v>1099</v>
      </c>
      <c r="K285" s="40">
        <v>7.4899999999999994E-2</v>
      </c>
      <c r="L285" s="47">
        <f>K285+0.0023</f>
        <v>7.7199999999999991E-2</v>
      </c>
      <c r="M285" s="42">
        <v>87360</v>
      </c>
      <c r="N285" s="43">
        <v>45292</v>
      </c>
      <c r="O285" s="43" t="s">
        <v>415</v>
      </c>
    </row>
    <row r="286" spans="1:15" ht="114.95" customHeight="1" x14ac:dyDescent="0.25">
      <c r="A286" s="15" t="s">
        <v>403</v>
      </c>
      <c r="B286" s="15" t="s">
        <v>574</v>
      </c>
      <c r="C286" s="15" t="s">
        <v>1006</v>
      </c>
      <c r="D286" s="44" t="s">
        <v>1100</v>
      </c>
      <c r="E286" s="15" t="s">
        <v>334</v>
      </c>
      <c r="F286" s="71">
        <v>3.16</v>
      </c>
      <c r="G286" s="71">
        <v>0.6</v>
      </c>
      <c r="H286" s="45">
        <v>12539002499</v>
      </c>
      <c r="I286" s="63" t="s">
        <v>1101</v>
      </c>
      <c r="J286" s="45" t="s">
        <v>126</v>
      </c>
      <c r="K286" s="47">
        <v>0.42009999999999997</v>
      </c>
      <c r="L286" s="47">
        <f>K286+0.002</f>
        <v>0.42209999999999998</v>
      </c>
      <c r="M286" s="42">
        <v>19625</v>
      </c>
      <c r="N286" s="43">
        <v>45292</v>
      </c>
      <c r="O286" s="43" t="s">
        <v>1090</v>
      </c>
    </row>
    <row r="287" spans="1:15" ht="114.95" customHeight="1" x14ac:dyDescent="0.25">
      <c r="A287" s="15" t="s">
        <v>403</v>
      </c>
      <c r="B287" s="15" t="s">
        <v>574</v>
      </c>
      <c r="C287" s="15" t="s">
        <v>1006</v>
      </c>
      <c r="D287" s="44" t="s">
        <v>1102</v>
      </c>
      <c r="E287" s="15" t="s">
        <v>334</v>
      </c>
      <c r="F287" s="71">
        <v>3.16</v>
      </c>
      <c r="G287" s="71">
        <v>0.6</v>
      </c>
      <c r="H287" s="45">
        <v>12539002500</v>
      </c>
      <c r="I287" s="63" t="s">
        <v>1103</v>
      </c>
      <c r="J287" s="45" t="s">
        <v>126</v>
      </c>
      <c r="K287" s="47">
        <v>0.40239999999999998</v>
      </c>
      <c r="L287" s="47">
        <f>K287+0.002</f>
        <v>0.40439999999999998</v>
      </c>
      <c r="M287" s="42">
        <v>19652</v>
      </c>
      <c r="N287" s="43">
        <v>45292</v>
      </c>
      <c r="O287" s="43" t="s">
        <v>1090</v>
      </c>
    </row>
    <row r="288" spans="1:15" ht="114.95" customHeight="1" x14ac:dyDescent="0.25">
      <c r="A288" s="38" t="s">
        <v>403</v>
      </c>
      <c r="B288" s="15" t="s">
        <v>574</v>
      </c>
      <c r="C288" s="15" t="s">
        <v>1006</v>
      </c>
      <c r="D288" s="38" t="s">
        <v>1104</v>
      </c>
      <c r="E288" s="15" t="s">
        <v>334</v>
      </c>
      <c r="F288" s="39">
        <v>3.38</v>
      </c>
      <c r="G288" s="39">
        <v>0.42</v>
      </c>
      <c r="H288" s="38" t="s">
        <v>1105</v>
      </c>
      <c r="I288" s="38" t="s">
        <v>21</v>
      </c>
      <c r="J288" s="38" t="s">
        <v>1106</v>
      </c>
      <c r="K288" s="40">
        <v>0.25</v>
      </c>
      <c r="L288" s="47">
        <f>K288+0.002</f>
        <v>0.252</v>
      </c>
      <c r="M288" s="42">
        <v>18360</v>
      </c>
      <c r="N288" s="43">
        <v>45292</v>
      </c>
      <c r="O288" s="43" t="s">
        <v>1090</v>
      </c>
    </row>
    <row r="289" spans="1:15" ht="114.95" customHeight="1" x14ac:dyDescent="0.25">
      <c r="A289" s="38" t="s">
        <v>403</v>
      </c>
      <c r="B289" s="15" t="s">
        <v>18</v>
      </c>
      <c r="C289" s="15" t="s">
        <v>1006</v>
      </c>
      <c r="D289" s="38" t="s">
        <v>1107</v>
      </c>
      <c r="E289" s="15" t="s">
        <v>334</v>
      </c>
      <c r="F289" s="39">
        <v>3.75</v>
      </c>
      <c r="G289" s="39">
        <v>0.01</v>
      </c>
      <c r="H289" s="38" t="s">
        <v>1108</v>
      </c>
      <c r="I289" s="38" t="s">
        <v>21</v>
      </c>
      <c r="J289" s="38" t="s">
        <v>1109</v>
      </c>
      <c r="K289" s="40">
        <v>1.0477000000000001</v>
      </c>
      <c r="L289" s="47">
        <f>K289+0.002</f>
        <v>1.0497000000000001</v>
      </c>
      <c r="M289" s="42">
        <v>16536</v>
      </c>
      <c r="N289" s="43">
        <v>45292</v>
      </c>
      <c r="O289" s="43" t="s">
        <v>588</v>
      </c>
    </row>
    <row r="290" spans="1:15" ht="45" customHeight="1" x14ac:dyDescent="0.25">
      <c r="A290" s="38" t="s">
        <v>403</v>
      </c>
      <c r="B290" s="15" t="s">
        <v>460</v>
      </c>
      <c r="C290" s="15" t="s">
        <v>1006</v>
      </c>
      <c r="D290" s="15" t="s">
        <v>1110</v>
      </c>
      <c r="E290" s="15" t="s">
        <v>21</v>
      </c>
      <c r="F290" s="57">
        <v>0.56999999999999995</v>
      </c>
      <c r="G290" s="57">
        <v>0.12</v>
      </c>
      <c r="H290" s="54">
        <v>12539002169</v>
      </c>
      <c r="I290" s="15" t="s">
        <v>21</v>
      </c>
      <c r="J290" s="72">
        <v>812539021698</v>
      </c>
      <c r="K290" s="40">
        <v>4.1399999999999999E-2</v>
      </c>
      <c r="L290" s="41">
        <f t="shared" ref="L290:L304" si="18">K290+0.0023</f>
        <v>4.3700000000000003E-2</v>
      </c>
      <c r="M290" s="42">
        <v>108924</v>
      </c>
      <c r="N290" s="43">
        <v>45292</v>
      </c>
      <c r="O290" s="43" t="s">
        <v>1111</v>
      </c>
    </row>
    <row r="291" spans="1:15" ht="45" customHeight="1" x14ac:dyDescent="0.25">
      <c r="A291" s="38" t="s">
        <v>403</v>
      </c>
      <c r="B291" s="15" t="s">
        <v>460</v>
      </c>
      <c r="C291" s="15" t="s">
        <v>1006</v>
      </c>
      <c r="D291" s="15" t="s">
        <v>1112</v>
      </c>
      <c r="E291" s="15" t="s">
        <v>21</v>
      </c>
      <c r="F291" s="57">
        <v>0.56999999999999995</v>
      </c>
      <c r="G291" s="57">
        <v>0.12</v>
      </c>
      <c r="H291" s="54">
        <v>12539002170</v>
      </c>
      <c r="I291" s="15" t="s">
        <v>21</v>
      </c>
      <c r="J291" s="72">
        <v>812539021704</v>
      </c>
      <c r="K291" s="40">
        <v>4.1399999999999999E-2</v>
      </c>
      <c r="L291" s="41">
        <f t="shared" si="18"/>
        <v>4.3700000000000003E-2</v>
      </c>
      <c r="M291" s="42">
        <v>108924</v>
      </c>
      <c r="N291" s="43">
        <v>45292</v>
      </c>
      <c r="O291" s="43" t="s">
        <v>1111</v>
      </c>
    </row>
    <row r="292" spans="1:15" ht="45" customHeight="1" x14ac:dyDescent="0.25">
      <c r="A292" s="38" t="s">
        <v>403</v>
      </c>
      <c r="B292" s="15" t="s">
        <v>460</v>
      </c>
      <c r="C292" s="15" t="s">
        <v>1006</v>
      </c>
      <c r="D292" s="15" t="s">
        <v>1113</v>
      </c>
      <c r="E292" s="15" t="s">
        <v>21</v>
      </c>
      <c r="F292" s="57">
        <v>0.56999999999999995</v>
      </c>
      <c r="G292" s="57">
        <v>0.12</v>
      </c>
      <c r="H292" s="54">
        <v>12539002171</v>
      </c>
      <c r="I292" s="15" t="s">
        <v>21</v>
      </c>
      <c r="J292" s="72">
        <v>812539021711</v>
      </c>
      <c r="K292" s="40">
        <v>4.1399999999999999E-2</v>
      </c>
      <c r="L292" s="41">
        <f t="shared" si="18"/>
        <v>4.3700000000000003E-2</v>
      </c>
      <c r="M292" s="42">
        <v>108924</v>
      </c>
      <c r="N292" s="43">
        <v>45292</v>
      </c>
      <c r="O292" s="43" t="s">
        <v>1111</v>
      </c>
    </row>
    <row r="293" spans="1:15" ht="45" customHeight="1" x14ac:dyDescent="0.25">
      <c r="A293" s="38" t="s">
        <v>403</v>
      </c>
      <c r="B293" s="15" t="s">
        <v>460</v>
      </c>
      <c r="C293" s="15" t="s">
        <v>1006</v>
      </c>
      <c r="D293" s="38" t="s">
        <v>1114</v>
      </c>
      <c r="E293" s="15" t="s">
        <v>21</v>
      </c>
      <c r="F293" s="39">
        <v>0.71</v>
      </c>
      <c r="G293" s="39">
        <v>0.12</v>
      </c>
      <c r="H293" s="38" t="s">
        <v>1115</v>
      </c>
      <c r="I293" s="38" t="s">
        <v>21</v>
      </c>
      <c r="J293" s="38" t="s">
        <v>1116</v>
      </c>
      <c r="K293" s="40">
        <v>4.1399999999999999E-2</v>
      </c>
      <c r="L293" s="41">
        <f t="shared" si="18"/>
        <v>4.3700000000000003E-2</v>
      </c>
      <c r="M293" s="42">
        <v>87348</v>
      </c>
      <c r="N293" s="43">
        <v>45292</v>
      </c>
      <c r="O293" s="43" t="s">
        <v>1117</v>
      </c>
    </row>
    <row r="294" spans="1:15" ht="45" customHeight="1" x14ac:dyDescent="0.25">
      <c r="A294" s="38" t="s">
        <v>403</v>
      </c>
      <c r="B294" s="15" t="s">
        <v>460</v>
      </c>
      <c r="C294" s="15" t="s">
        <v>1006</v>
      </c>
      <c r="D294" s="38" t="s">
        <v>1118</v>
      </c>
      <c r="E294" s="15" t="s">
        <v>21</v>
      </c>
      <c r="F294" s="39">
        <v>0.71</v>
      </c>
      <c r="G294" s="39">
        <v>0.12</v>
      </c>
      <c r="H294" s="38" t="s">
        <v>1119</v>
      </c>
      <c r="I294" s="38" t="s">
        <v>21</v>
      </c>
      <c r="J294" s="38" t="s">
        <v>1120</v>
      </c>
      <c r="K294" s="40">
        <v>4.1399999999999999E-2</v>
      </c>
      <c r="L294" s="41">
        <f t="shared" si="18"/>
        <v>4.3700000000000003E-2</v>
      </c>
      <c r="M294" s="42">
        <v>87348</v>
      </c>
      <c r="N294" s="43">
        <v>45292</v>
      </c>
      <c r="O294" s="43" t="s">
        <v>1117</v>
      </c>
    </row>
    <row r="295" spans="1:15" ht="45" customHeight="1" x14ac:dyDescent="0.25">
      <c r="A295" s="38" t="s">
        <v>403</v>
      </c>
      <c r="B295" s="15" t="s">
        <v>460</v>
      </c>
      <c r="C295" s="15" t="s">
        <v>1006</v>
      </c>
      <c r="D295" s="38" t="s">
        <v>1121</v>
      </c>
      <c r="E295" s="15" t="s">
        <v>21</v>
      </c>
      <c r="F295" s="39">
        <v>0.71</v>
      </c>
      <c r="G295" s="39">
        <v>0.12</v>
      </c>
      <c r="H295" s="38" t="s">
        <v>1122</v>
      </c>
      <c r="I295" s="38" t="s">
        <v>21</v>
      </c>
      <c r="J295" s="38" t="s">
        <v>1123</v>
      </c>
      <c r="K295" s="40">
        <v>4.1399999999999999E-2</v>
      </c>
      <c r="L295" s="41">
        <f t="shared" si="18"/>
        <v>4.3700000000000003E-2</v>
      </c>
      <c r="M295" s="42">
        <v>87348</v>
      </c>
      <c r="N295" s="43">
        <v>45292</v>
      </c>
      <c r="O295" s="43" t="s">
        <v>1117</v>
      </c>
    </row>
    <row r="296" spans="1:15" ht="45" customHeight="1" x14ac:dyDescent="0.25">
      <c r="A296" s="38" t="s">
        <v>403</v>
      </c>
      <c r="B296" s="15" t="s">
        <v>460</v>
      </c>
      <c r="C296" s="15" t="s">
        <v>1006</v>
      </c>
      <c r="D296" s="38" t="s">
        <v>1124</v>
      </c>
      <c r="E296" s="15" t="s">
        <v>21</v>
      </c>
      <c r="F296" s="39">
        <v>0.71</v>
      </c>
      <c r="G296" s="39">
        <v>0.12</v>
      </c>
      <c r="H296" s="38" t="s">
        <v>1125</v>
      </c>
      <c r="I296" s="38" t="s">
        <v>21</v>
      </c>
      <c r="J296" s="38" t="s">
        <v>1126</v>
      </c>
      <c r="K296" s="40">
        <v>4.1399999999999999E-2</v>
      </c>
      <c r="L296" s="41">
        <f t="shared" si="18"/>
        <v>4.3700000000000003E-2</v>
      </c>
      <c r="M296" s="42">
        <v>87348</v>
      </c>
      <c r="N296" s="43">
        <v>45292</v>
      </c>
      <c r="O296" s="43" t="s">
        <v>1117</v>
      </c>
    </row>
    <row r="297" spans="1:15" ht="45" customHeight="1" x14ac:dyDescent="0.25">
      <c r="A297" s="38" t="s">
        <v>403</v>
      </c>
      <c r="B297" s="15" t="s">
        <v>460</v>
      </c>
      <c r="C297" s="15" t="s">
        <v>1006</v>
      </c>
      <c r="D297" s="38" t="s">
        <v>1127</v>
      </c>
      <c r="E297" s="15" t="s">
        <v>21</v>
      </c>
      <c r="F297" s="39">
        <v>0.71</v>
      </c>
      <c r="G297" s="39">
        <v>0.12</v>
      </c>
      <c r="H297" s="38" t="s">
        <v>1128</v>
      </c>
      <c r="I297" s="38" t="s">
        <v>21</v>
      </c>
      <c r="J297" s="38" t="s">
        <v>1129</v>
      </c>
      <c r="K297" s="40">
        <v>4.1399999999999999E-2</v>
      </c>
      <c r="L297" s="41">
        <f t="shared" si="18"/>
        <v>4.3700000000000003E-2</v>
      </c>
      <c r="M297" s="42">
        <v>87360</v>
      </c>
      <c r="N297" s="43">
        <v>45292</v>
      </c>
      <c r="O297" s="43" t="s">
        <v>1117</v>
      </c>
    </row>
    <row r="298" spans="1:15" ht="45" customHeight="1" x14ac:dyDescent="0.25">
      <c r="A298" s="38" t="s">
        <v>403</v>
      </c>
      <c r="B298" s="15" t="s">
        <v>460</v>
      </c>
      <c r="C298" s="15" t="s">
        <v>1006</v>
      </c>
      <c r="D298" s="38" t="s">
        <v>1130</v>
      </c>
      <c r="E298" s="15" t="s">
        <v>21</v>
      </c>
      <c r="F298" s="39">
        <v>0.71</v>
      </c>
      <c r="G298" s="39">
        <v>0.12</v>
      </c>
      <c r="H298" s="38" t="s">
        <v>1131</v>
      </c>
      <c r="I298" s="38" t="s">
        <v>21</v>
      </c>
      <c r="J298" s="38" t="s">
        <v>1132</v>
      </c>
      <c r="K298" s="40">
        <v>4.1399999999999999E-2</v>
      </c>
      <c r="L298" s="41">
        <f t="shared" si="18"/>
        <v>4.3700000000000003E-2</v>
      </c>
      <c r="M298" s="42">
        <v>87360</v>
      </c>
      <c r="N298" s="43">
        <v>45292</v>
      </c>
      <c r="O298" s="43" t="s">
        <v>1117</v>
      </c>
    </row>
    <row r="299" spans="1:15" ht="45" customHeight="1" x14ac:dyDescent="0.25">
      <c r="A299" s="38" t="s">
        <v>403</v>
      </c>
      <c r="B299" s="15" t="s">
        <v>460</v>
      </c>
      <c r="C299" s="15" t="s">
        <v>1006</v>
      </c>
      <c r="D299" s="38" t="s">
        <v>1133</v>
      </c>
      <c r="E299" s="15" t="s">
        <v>21</v>
      </c>
      <c r="F299" s="39">
        <v>0.71</v>
      </c>
      <c r="G299" s="39">
        <v>0.12</v>
      </c>
      <c r="H299" s="38" t="s">
        <v>1134</v>
      </c>
      <c r="I299" s="38" t="s">
        <v>21</v>
      </c>
      <c r="J299" s="38" t="s">
        <v>1135</v>
      </c>
      <c r="K299" s="40">
        <v>4.1399999999999999E-2</v>
      </c>
      <c r="L299" s="41">
        <f t="shared" si="18"/>
        <v>4.3700000000000003E-2</v>
      </c>
      <c r="M299" s="42">
        <v>87360</v>
      </c>
      <c r="N299" s="43">
        <v>45292</v>
      </c>
      <c r="O299" s="43" t="s">
        <v>1117</v>
      </c>
    </row>
    <row r="300" spans="1:15" ht="45" customHeight="1" x14ac:dyDescent="0.25">
      <c r="A300" s="38" t="s">
        <v>403</v>
      </c>
      <c r="B300" s="15" t="s">
        <v>460</v>
      </c>
      <c r="C300" s="15" t="s">
        <v>1006</v>
      </c>
      <c r="D300" s="38" t="s">
        <v>1136</v>
      </c>
      <c r="E300" s="15" t="s">
        <v>21</v>
      </c>
      <c r="F300" s="39">
        <v>0.71</v>
      </c>
      <c r="G300" s="39">
        <v>0.12</v>
      </c>
      <c r="H300" s="38" t="s">
        <v>1137</v>
      </c>
      <c r="I300" s="38" t="s">
        <v>21</v>
      </c>
      <c r="J300" s="38" t="s">
        <v>1138</v>
      </c>
      <c r="K300" s="40">
        <v>4.1399999999999999E-2</v>
      </c>
      <c r="L300" s="41">
        <f t="shared" si="18"/>
        <v>4.3700000000000003E-2</v>
      </c>
      <c r="M300" s="42">
        <v>87360</v>
      </c>
      <c r="N300" s="43">
        <v>45292</v>
      </c>
      <c r="O300" s="43" t="s">
        <v>1117</v>
      </c>
    </row>
    <row r="301" spans="1:15" ht="45" customHeight="1" x14ac:dyDescent="0.25">
      <c r="A301" s="38" t="s">
        <v>403</v>
      </c>
      <c r="B301" s="15" t="s">
        <v>460</v>
      </c>
      <c r="C301" s="15" t="s">
        <v>1006</v>
      </c>
      <c r="D301" s="38" t="s">
        <v>1139</v>
      </c>
      <c r="E301" s="15" t="s">
        <v>21</v>
      </c>
      <c r="F301" s="39">
        <v>0.71</v>
      </c>
      <c r="G301" s="39">
        <v>0.12</v>
      </c>
      <c r="H301" s="38" t="s">
        <v>1140</v>
      </c>
      <c r="I301" s="38" t="s">
        <v>21</v>
      </c>
      <c r="J301" s="38" t="s">
        <v>1141</v>
      </c>
      <c r="K301" s="40">
        <v>4.1399999999999999E-2</v>
      </c>
      <c r="L301" s="41">
        <f t="shared" si="18"/>
        <v>4.3700000000000003E-2</v>
      </c>
      <c r="M301" s="42">
        <v>87348</v>
      </c>
      <c r="N301" s="43">
        <v>45292</v>
      </c>
      <c r="O301" s="43" t="s">
        <v>1117</v>
      </c>
    </row>
    <row r="302" spans="1:15" ht="45" customHeight="1" x14ac:dyDescent="0.25">
      <c r="A302" s="38" t="s">
        <v>403</v>
      </c>
      <c r="B302" s="15" t="s">
        <v>460</v>
      </c>
      <c r="C302" s="15" t="s">
        <v>1006</v>
      </c>
      <c r="D302" s="38" t="s">
        <v>1142</v>
      </c>
      <c r="E302" s="15" t="s">
        <v>21</v>
      </c>
      <c r="F302" s="39">
        <v>0.71</v>
      </c>
      <c r="G302" s="39">
        <v>0.12</v>
      </c>
      <c r="H302" s="38" t="s">
        <v>1143</v>
      </c>
      <c r="I302" s="38" t="s">
        <v>21</v>
      </c>
      <c r="J302" s="38" t="s">
        <v>1144</v>
      </c>
      <c r="K302" s="40">
        <v>4.1399999999999999E-2</v>
      </c>
      <c r="L302" s="41">
        <f t="shared" si="18"/>
        <v>4.3700000000000003E-2</v>
      </c>
      <c r="M302" s="42">
        <v>87348</v>
      </c>
      <c r="N302" s="43">
        <v>45292</v>
      </c>
      <c r="O302" s="43" t="s">
        <v>1117</v>
      </c>
    </row>
    <row r="303" spans="1:15" ht="45" customHeight="1" x14ac:dyDescent="0.25">
      <c r="A303" s="38" t="s">
        <v>403</v>
      </c>
      <c r="B303" s="15" t="s">
        <v>460</v>
      </c>
      <c r="C303" s="15" t="s">
        <v>1006</v>
      </c>
      <c r="D303" s="38" t="s">
        <v>1145</v>
      </c>
      <c r="E303" s="15" t="s">
        <v>21</v>
      </c>
      <c r="F303" s="39">
        <v>0.71</v>
      </c>
      <c r="G303" s="39">
        <v>0.12</v>
      </c>
      <c r="H303" s="38" t="s">
        <v>1146</v>
      </c>
      <c r="I303" s="38" t="s">
        <v>21</v>
      </c>
      <c r="J303" s="38" t="s">
        <v>1147</v>
      </c>
      <c r="K303" s="40">
        <v>4.1399999999999999E-2</v>
      </c>
      <c r="L303" s="41">
        <f t="shared" si="18"/>
        <v>4.3700000000000003E-2</v>
      </c>
      <c r="M303" s="42">
        <v>87348</v>
      </c>
      <c r="N303" s="43">
        <v>45292</v>
      </c>
      <c r="O303" s="43" t="s">
        <v>1117</v>
      </c>
    </row>
    <row r="304" spans="1:15" ht="30" customHeight="1" x14ac:dyDescent="0.25">
      <c r="A304" s="38" t="s">
        <v>403</v>
      </c>
      <c r="B304" s="15" t="s">
        <v>460</v>
      </c>
      <c r="C304" s="15" t="s">
        <v>1006</v>
      </c>
      <c r="D304" s="38" t="s">
        <v>1148</v>
      </c>
      <c r="E304" s="15" t="s">
        <v>21</v>
      </c>
      <c r="F304" s="39">
        <v>0.71</v>
      </c>
      <c r="G304" s="39">
        <v>0.12</v>
      </c>
      <c r="H304" s="38" t="s">
        <v>1149</v>
      </c>
      <c r="I304" s="38" t="s">
        <v>21</v>
      </c>
      <c r="J304" s="38" t="s">
        <v>1150</v>
      </c>
      <c r="K304" s="40">
        <v>4.1399999999999999E-2</v>
      </c>
      <c r="L304" s="41">
        <f t="shared" si="18"/>
        <v>4.3700000000000003E-2</v>
      </c>
      <c r="M304" s="42">
        <v>87348</v>
      </c>
      <c r="N304" s="43">
        <v>45292</v>
      </c>
      <c r="O304" s="43" t="s">
        <v>1117</v>
      </c>
    </row>
    <row r="305" spans="1:16" ht="114.95" customHeight="1" x14ac:dyDescent="0.25">
      <c r="A305" s="15" t="s">
        <v>403</v>
      </c>
      <c r="B305" s="15" t="s">
        <v>460</v>
      </c>
      <c r="C305" s="15" t="s">
        <v>1006</v>
      </c>
      <c r="D305" s="44" t="s">
        <v>1151</v>
      </c>
      <c r="E305" s="15" t="s">
        <v>334</v>
      </c>
      <c r="F305" s="71">
        <v>3.06</v>
      </c>
      <c r="G305" s="71">
        <v>0.6</v>
      </c>
      <c r="H305" s="45">
        <v>12539002521</v>
      </c>
      <c r="I305" s="63" t="s">
        <v>1152</v>
      </c>
      <c r="J305" s="45" t="s">
        <v>126</v>
      </c>
      <c r="K305" s="47">
        <v>0.2596</v>
      </c>
      <c r="L305" s="47">
        <f t="shared" ref="L305:L311" si="19">K305+0.002</f>
        <v>0.2616</v>
      </c>
      <c r="M305" s="42">
        <v>20275</v>
      </c>
      <c r="N305" s="43">
        <v>45292</v>
      </c>
      <c r="O305" s="43" t="s">
        <v>1090</v>
      </c>
    </row>
    <row r="306" spans="1:16" ht="114.95" customHeight="1" x14ac:dyDescent="0.25">
      <c r="A306" s="15" t="s">
        <v>403</v>
      </c>
      <c r="B306" s="15" t="s">
        <v>460</v>
      </c>
      <c r="C306" s="15" t="s">
        <v>1006</v>
      </c>
      <c r="D306" s="44" t="s">
        <v>1153</v>
      </c>
      <c r="E306" s="15" t="s">
        <v>334</v>
      </c>
      <c r="F306" s="46">
        <v>3.16</v>
      </c>
      <c r="G306" s="46">
        <v>0.6</v>
      </c>
      <c r="H306" s="45">
        <v>12539002487</v>
      </c>
      <c r="I306" s="63" t="s">
        <v>1154</v>
      </c>
      <c r="J306" s="45" t="s">
        <v>126</v>
      </c>
      <c r="K306" s="47">
        <v>0.2596</v>
      </c>
      <c r="L306" s="47">
        <f t="shared" si="19"/>
        <v>0.2616</v>
      </c>
      <c r="M306" s="42">
        <v>19625</v>
      </c>
      <c r="N306" s="43">
        <v>45292</v>
      </c>
      <c r="O306" s="43" t="s">
        <v>1090</v>
      </c>
    </row>
    <row r="307" spans="1:16" ht="114.95" customHeight="1" x14ac:dyDescent="0.25">
      <c r="A307" s="15" t="s">
        <v>403</v>
      </c>
      <c r="B307" s="15" t="s">
        <v>460</v>
      </c>
      <c r="C307" s="15" t="s">
        <v>1006</v>
      </c>
      <c r="D307" s="44" t="s">
        <v>1155</v>
      </c>
      <c r="E307" s="15" t="s">
        <v>334</v>
      </c>
      <c r="F307" s="71">
        <v>3.06</v>
      </c>
      <c r="G307" s="71">
        <v>0.6</v>
      </c>
      <c r="H307" s="45">
        <v>12539002488</v>
      </c>
      <c r="I307" s="63" t="s">
        <v>1156</v>
      </c>
      <c r="J307" s="45" t="s">
        <v>126</v>
      </c>
      <c r="K307" s="47">
        <v>0.2596</v>
      </c>
      <c r="L307" s="47">
        <f t="shared" si="19"/>
        <v>0.2616</v>
      </c>
      <c r="M307" s="42">
        <v>20275</v>
      </c>
      <c r="N307" s="43">
        <v>45292</v>
      </c>
      <c r="O307" s="43" t="s">
        <v>1090</v>
      </c>
    </row>
    <row r="308" spans="1:16" ht="114.95" customHeight="1" x14ac:dyDescent="0.25">
      <c r="A308" s="15" t="s">
        <v>403</v>
      </c>
      <c r="B308" s="15" t="s">
        <v>460</v>
      </c>
      <c r="C308" s="15" t="s">
        <v>1006</v>
      </c>
      <c r="D308" s="44" t="s">
        <v>1157</v>
      </c>
      <c r="E308" s="15" t="s">
        <v>334</v>
      </c>
      <c r="F308" s="71">
        <v>3.06</v>
      </c>
      <c r="G308" s="71">
        <v>0.6</v>
      </c>
      <c r="H308" s="45">
        <v>12539002489</v>
      </c>
      <c r="I308" s="63" t="s">
        <v>1158</v>
      </c>
      <c r="J308" s="45" t="s">
        <v>126</v>
      </c>
      <c r="K308" s="47">
        <v>0.2596</v>
      </c>
      <c r="L308" s="47">
        <f t="shared" si="19"/>
        <v>0.2616</v>
      </c>
      <c r="M308" s="42">
        <v>20275</v>
      </c>
      <c r="N308" s="43">
        <v>45292</v>
      </c>
      <c r="O308" s="43" t="s">
        <v>1090</v>
      </c>
    </row>
    <row r="309" spans="1:16" ht="114.95" customHeight="1" x14ac:dyDescent="0.25">
      <c r="A309" s="15" t="s">
        <v>403</v>
      </c>
      <c r="B309" s="15" t="s">
        <v>460</v>
      </c>
      <c r="C309" s="15" t="s">
        <v>1006</v>
      </c>
      <c r="D309" s="44" t="s">
        <v>1159</v>
      </c>
      <c r="E309" s="15" t="s">
        <v>334</v>
      </c>
      <c r="F309" s="71">
        <v>3.06</v>
      </c>
      <c r="G309" s="71">
        <v>0.6</v>
      </c>
      <c r="H309" s="45">
        <v>12539002490</v>
      </c>
      <c r="I309" s="63" t="s">
        <v>1160</v>
      </c>
      <c r="J309" s="45" t="s">
        <v>126</v>
      </c>
      <c r="K309" s="47">
        <v>0.2596</v>
      </c>
      <c r="L309" s="47">
        <f t="shared" si="19"/>
        <v>0.2616</v>
      </c>
      <c r="M309" s="42">
        <v>20275</v>
      </c>
      <c r="N309" s="43">
        <v>45292</v>
      </c>
      <c r="O309" s="43" t="s">
        <v>1090</v>
      </c>
    </row>
    <row r="310" spans="1:16" ht="114.95" customHeight="1" x14ac:dyDescent="0.25">
      <c r="A310" s="15" t="s">
        <v>403</v>
      </c>
      <c r="B310" s="15" t="s">
        <v>460</v>
      </c>
      <c r="C310" s="15" t="s">
        <v>1006</v>
      </c>
      <c r="D310" s="44" t="s">
        <v>1161</v>
      </c>
      <c r="E310" s="15" t="s">
        <v>334</v>
      </c>
      <c r="F310" s="46">
        <v>0.30099999999999999</v>
      </c>
      <c r="G310" s="46">
        <v>0.27439999999999998</v>
      </c>
      <c r="H310" s="45">
        <v>12539002522</v>
      </c>
      <c r="I310" s="63" t="s">
        <v>1162</v>
      </c>
      <c r="J310" s="45" t="s">
        <v>126</v>
      </c>
      <c r="K310" s="47">
        <v>0.27439999999999998</v>
      </c>
      <c r="L310" s="47">
        <f t="shared" si="19"/>
        <v>0.27639999999999998</v>
      </c>
      <c r="M310" s="42">
        <v>206006</v>
      </c>
      <c r="N310" s="43">
        <v>45292</v>
      </c>
      <c r="O310" s="43" t="s">
        <v>1090</v>
      </c>
    </row>
    <row r="311" spans="1:16" ht="114.95" customHeight="1" x14ac:dyDescent="0.25">
      <c r="A311" s="15" t="s">
        <v>403</v>
      </c>
      <c r="B311" s="15" t="s">
        <v>460</v>
      </c>
      <c r="C311" s="15" t="s">
        <v>1006</v>
      </c>
      <c r="D311" s="44" t="s">
        <v>1163</v>
      </c>
      <c r="E311" s="15" t="s">
        <v>334</v>
      </c>
      <c r="F311" s="46">
        <v>0.30099999999999999</v>
      </c>
      <c r="G311" s="46">
        <v>0.27439999999999998</v>
      </c>
      <c r="H311" s="45">
        <v>12539002491</v>
      </c>
      <c r="I311" s="63" t="s">
        <v>1164</v>
      </c>
      <c r="J311" s="45" t="s">
        <v>126</v>
      </c>
      <c r="K311" s="47">
        <v>0.27439999999999998</v>
      </c>
      <c r="L311" s="47">
        <f t="shared" si="19"/>
        <v>0.27639999999999998</v>
      </c>
      <c r="M311" s="42">
        <v>206006</v>
      </c>
      <c r="N311" s="43">
        <v>45292</v>
      </c>
      <c r="O311" s="43" t="s">
        <v>1090</v>
      </c>
    </row>
    <row r="312" spans="1:16" ht="114.95" customHeight="1" x14ac:dyDescent="0.25">
      <c r="A312" s="15" t="s">
        <v>403</v>
      </c>
      <c r="B312" s="15" t="s">
        <v>460</v>
      </c>
      <c r="C312" s="15" t="s">
        <v>1006</v>
      </c>
      <c r="D312" s="44" t="s">
        <v>1165</v>
      </c>
      <c r="E312" s="15" t="s">
        <v>334</v>
      </c>
      <c r="F312" s="46">
        <v>0.30099999999999999</v>
      </c>
      <c r="G312" s="46">
        <v>0.27439999999999998</v>
      </c>
      <c r="H312" s="45">
        <v>12539002492</v>
      </c>
      <c r="I312" s="63" t="s">
        <v>1166</v>
      </c>
      <c r="J312" s="45" t="s">
        <v>126</v>
      </c>
      <c r="K312" s="47">
        <v>0.27439999999999998</v>
      </c>
      <c r="L312" s="47">
        <f t="shared" ref="L312:L314" si="20">K312+0.002</f>
        <v>0.27639999999999998</v>
      </c>
      <c r="M312" s="42">
        <v>206006</v>
      </c>
      <c r="N312" s="43">
        <v>45292</v>
      </c>
      <c r="O312" s="43" t="s">
        <v>1090</v>
      </c>
    </row>
    <row r="313" spans="1:16" ht="114.95" customHeight="1" x14ac:dyDescent="0.25">
      <c r="A313" s="15" t="s">
        <v>403</v>
      </c>
      <c r="B313" s="15" t="s">
        <v>460</v>
      </c>
      <c r="C313" s="15" t="s">
        <v>1006</v>
      </c>
      <c r="D313" s="44" t="s">
        <v>1167</v>
      </c>
      <c r="E313" s="15" t="s">
        <v>334</v>
      </c>
      <c r="F313" s="46">
        <v>0.30099999999999999</v>
      </c>
      <c r="G313" s="46">
        <v>0.27439999999999998</v>
      </c>
      <c r="H313" s="45">
        <v>12539002493</v>
      </c>
      <c r="I313" s="63" t="s">
        <v>1168</v>
      </c>
      <c r="J313" s="45" t="s">
        <v>126</v>
      </c>
      <c r="K313" s="47">
        <v>0.27439999999999998</v>
      </c>
      <c r="L313" s="47">
        <f t="shared" si="20"/>
        <v>0.27639999999999998</v>
      </c>
      <c r="M313" s="42">
        <v>206006</v>
      </c>
      <c r="N313" s="43">
        <v>45292</v>
      </c>
      <c r="O313" s="43" t="s">
        <v>1090</v>
      </c>
    </row>
    <row r="314" spans="1:16" ht="114.95" customHeight="1" x14ac:dyDescent="0.25">
      <c r="A314" s="15" t="s">
        <v>403</v>
      </c>
      <c r="B314" s="15" t="s">
        <v>460</v>
      </c>
      <c r="C314" s="15" t="s">
        <v>1006</v>
      </c>
      <c r="D314" s="44" t="s">
        <v>1169</v>
      </c>
      <c r="E314" s="15" t="s">
        <v>334</v>
      </c>
      <c r="F314" s="46">
        <v>0.30099999999999999</v>
      </c>
      <c r="G314" s="46">
        <v>0.27439999999999998</v>
      </c>
      <c r="H314" s="45">
        <v>12539002494</v>
      </c>
      <c r="I314" s="63" t="s">
        <v>1170</v>
      </c>
      <c r="J314" s="45" t="s">
        <v>126</v>
      </c>
      <c r="K314" s="47">
        <v>0.27439999999999998</v>
      </c>
      <c r="L314" s="47">
        <f t="shared" si="20"/>
        <v>0.27639999999999998</v>
      </c>
      <c r="M314" s="42">
        <v>206006</v>
      </c>
      <c r="N314" s="43">
        <v>45292</v>
      </c>
      <c r="O314" s="43" t="s">
        <v>1090</v>
      </c>
    </row>
    <row r="315" spans="1:16" ht="114.95" customHeight="1" x14ac:dyDescent="0.25">
      <c r="A315" s="38" t="s">
        <v>403</v>
      </c>
      <c r="B315" s="15" t="s">
        <v>460</v>
      </c>
      <c r="C315" s="15" t="s">
        <v>1006</v>
      </c>
      <c r="D315" s="38" t="s">
        <v>1171</v>
      </c>
      <c r="E315" s="15" t="s">
        <v>334</v>
      </c>
      <c r="F315" s="39">
        <v>3.38</v>
      </c>
      <c r="G315" s="39">
        <v>0.42</v>
      </c>
      <c r="H315" s="38" t="s">
        <v>1172</v>
      </c>
      <c r="I315" s="38" t="s">
        <v>21</v>
      </c>
      <c r="J315" s="38" t="s">
        <v>1173</v>
      </c>
      <c r="K315" s="40">
        <v>0.16</v>
      </c>
      <c r="L315" s="47">
        <f>K315+0.002</f>
        <v>0.16200000000000001</v>
      </c>
      <c r="M315" s="42">
        <v>18360</v>
      </c>
      <c r="N315" s="43">
        <v>45292</v>
      </c>
      <c r="O315" s="43" t="s">
        <v>1090</v>
      </c>
    </row>
    <row r="316" spans="1:16" ht="114.95" customHeight="1" x14ac:dyDescent="0.25">
      <c r="A316" s="38" t="s">
        <v>403</v>
      </c>
      <c r="B316" s="15" t="s">
        <v>460</v>
      </c>
      <c r="C316" s="15" t="s">
        <v>1006</v>
      </c>
      <c r="D316" s="38" t="s">
        <v>1174</v>
      </c>
      <c r="E316" s="15" t="s">
        <v>334</v>
      </c>
      <c r="F316" s="39">
        <v>3.38</v>
      </c>
      <c r="G316" s="39">
        <v>0.42</v>
      </c>
      <c r="H316" s="38" t="s">
        <v>1175</v>
      </c>
      <c r="I316" s="38" t="s">
        <v>21</v>
      </c>
      <c r="J316" s="38" t="s">
        <v>1176</v>
      </c>
      <c r="K316" s="40">
        <v>0.16</v>
      </c>
      <c r="L316" s="47">
        <f>K316+0.002</f>
        <v>0.16200000000000001</v>
      </c>
      <c r="M316" s="42">
        <v>18360</v>
      </c>
      <c r="N316" s="43">
        <v>45292</v>
      </c>
      <c r="O316" s="43" t="s">
        <v>1090</v>
      </c>
    </row>
    <row r="317" spans="1:16" ht="114.95" customHeight="1" x14ac:dyDescent="0.25">
      <c r="A317" s="38" t="s">
        <v>403</v>
      </c>
      <c r="B317" s="15" t="s">
        <v>460</v>
      </c>
      <c r="C317" s="15" t="s">
        <v>1006</v>
      </c>
      <c r="D317" s="38" t="s">
        <v>1177</v>
      </c>
      <c r="E317" s="15" t="s">
        <v>334</v>
      </c>
      <c r="F317" s="39">
        <v>3.38</v>
      </c>
      <c r="G317" s="39">
        <v>0.42</v>
      </c>
      <c r="H317" s="38" t="s">
        <v>1178</v>
      </c>
      <c r="I317" s="38" t="s">
        <v>21</v>
      </c>
      <c r="J317" s="38" t="s">
        <v>1179</v>
      </c>
      <c r="K317" s="40">
        <v>0.16</v>
      </c>
      <c r="L317" s="47">
        <f>K317+0.002</f>
        <v>0.16200000000000001</v>
      </c>
      <c r="M317" s="42">
        <v>18360</v>
      </c>
      <c r="N317" s="43">
        <v>45292</v>
      </c>
      <c r="O317" s="43" t="s">
        <v>1090</v>
      </c>
    </row>
    <row r="318" spans="1:16" ht="114.95" customHeight="1" x14ac:dyDescent="0.25">
      <c r="A318" s="15" t="s">
        <v>403</v>
      </c>
      <c r="B318" s="15" t="s">
        <v>460</v>
      </c>
      <c r="C318" s="15" t="s">
        <v>1006</v>
      </c>
      <c r="D318" s="15" t="s">
        <v>1180</v>
      </c>
      <c r="E318" s="15" t="s">
        <v>334</v>
      </c>
      <c r="F318" s="39">
        <v>3.37</v>
      </c>
      <c r="G318" s="39">
        <v>0.56000000000000005</v>
      </c>
      <c r="H318" s="38" t="s">
        <v>1181</v>
      </c>
      <c r="I318" s="38" t="s">
        <v>21</v>
      </c>
      <c r="J318" s="38" t="s">
        <v>1182</v>
      </c>
      <c r="K318" s="40">
        <v>0.30919999999999997</v>
      </c>
      <c r="L318" s="47">
        <f t="shared" si="15"/>
        <v>0.31119999999999998</v>
      </c>
      <c r="M318" s="42">
        <v>18414</v>
      </c>
      <c r="N318" s="43">
        <v>45292</v>
      </c>
      <c r="O318" s="43" t="s">
        <v>1117</v>
      </c>
      <c r="P318" s="30"/>
    </row>
    <row r="319" spans="1:16" ht="114.95" customHeight="1" x14ac:dyDescent="0.25">
      <c r="A319" s="15" t="s">
        <v>403</v>
      </c>
      <c r="B319" s="15" t="s">
        <v>460</v>
      </c>
      <c r="C319" s="15" t="s">
        <v>1006</v>
      </c>
      <c r="D319" s="15" t="s">
        <v>1183</v>
      </c>
      <c r="E319" s="15" t="s">
        <v>334</v>
      </c>
      <c r="F319" s="39">
        <v>3.37</v>
      </c>
      <c r="G319" s="39">
        <v>0.56000000000000005</v>
      </c>
      <c r="H319" s="38" t="s">
        <v>1184</v>
      </c>
      <c r="I319" s="38" t="s">
        <v>21</v>
      </c>
      <c r="J319" s="38" t="s">
        <v>1185</v>
      </c>
      <c r="K319" s="40">
        <v>0.30919999999999997</v>
      </c>
      <c r="L319" s="47">
        <f t="shared" si="15"/>
        <v>0.31119999999999998</v>
      </c>
      <c r="M319" s="42">
        <v>18414</v>
      </c>
      <c r="N319" s="43">
        <v>45292</v>
      </c>
      <c r="O319" s="43" t="s">
        <v>1117</v>
      </c>
    </row>
    <row r="320" spans="1:16" ht="45" x14ac:dyDescent="0.25">
      <c r="A320" s="50" t="s">
        <v>403</v>
      </c>
      <c r="B320" s="15" t="s">
        <v>460</v>
      </c>
      <c r="C320" s="50" t="s">
        <v>1006</v>
      </c>
      <c r="D320" s="50" t="s">
        <v>1186</v>
      </c>
      <c r="E320" s="50" t="s">
        <v>21</v>
      </c>
      <c r="F320" s="51">
        <v>0.5</v>
      </c>
      <c r="G320" s="51">
        <v>8.3000000000000004E-2</v>
      </c>
      <c r="H320" s="73" t="s">
        <v>1187</v>
      </c>
      <c r="I320" s="74" t="s">
        <v>1188</v>
      </c>
      <c r="J320" s="75" t="s">
        <v>126</v>
      </c>
      <c r="K320" s="41">
        <v>0.05</v>
      </c>
      <c r="L320" s="47">
        <f>K320+0.002</f>
        <v>5.2000000000000005E-2</v>
      </c>
      <c r="M320" s="42">
        <v>124188</v>
      </c>
      <c r="N320" s="43">
        <v>45292</v>
      </c>
      <c r="O320" s="43" t="s">
        <v>588</v>
      </c>
    </row>
    <row r="321" spans="1:17" ht="114.95" customHeight="1" x14ac:dyDescent="0.25">
      <c r="A321" s="15" t="s">
        <v>403</v>
      </c>
      <c r="B321" s="15" t="s">
        <v>460</v>
      </c>
      <c r="C321" s="15" t="s">
        <v>1006</v>
      </c>
      <c r="D321" s="15" t="s">
        <v>1189</v>
      </c>
      <c r="E321" s="15" t="s">
        <v>334</v>
      </c>
      <c r="F321" s="39">
        <v>3.37</v>
      </c>
      <c r="G321" s="39">
        <v>0.56000000000000005</v>
      </c>
      <c r="H321" s="38" t="s">
        <v>1190</v>
      </c>
      <c r="I321" s="38" t="s">
        <v>21</v>
      </c>
      <c r="J321" s="38" t="s">
        <v>1191</v>
      </c>
      <c r="K321" s="40">
        <v>0.316</v>
      </c>
      <c r="L321" s="47">
        <f t="shared" si="15"/>
        <v>0.318</v>
      </c>
      <c r="M321" s="42">
        <v>18410</v>
      </c>
      <c r="N321" s="43">
        <v>45292</v>
      </c>
      <c r="O321" s="43" t="s">
        <v>1117</v>
      </c>
    </row>
    <row r="322" spans="1:17" ht="114.95" customHeight="1" x14ac:dyDescent="0.25">
      <c r="A322" s="15" t="s">
        <v>403</v>
      </c>
      <c r="B322" s="15" t="s">
        <v>460</v>
      </c>
      <c r="C322" s="15" t="s">
        <v>1006</v>
      </c>
      <c r="D322" s="15" t="s">
        <v>1192</v>
      </c>
      <c r="E322" s="15" t="s">
        <v>334</v>
      </c>
      <c r="F322" s="39">
        <v>3.37</v>
      </c>
      <c r="G322" s="39">
        <v>0.56000000000000005</v>
      </c>
      <c r="H322" s="64">
        <v>12539002580</v>
      </c>
      <c r="I322" s="15" t="s">
        <v>21</v>
      </c>
      <c r="J322" s="64" t="s">
        <v>1193</v>
      </c>
      <c r="K322" s="40">
        <v>0.316</v>
      </c>
      <c r="L322" s="47">
        <f>K322+0.002</f>
        <v>0.318</v>
      </c>
      <c r="M322" s="42">
        <v>18410</v>
      </c>
      <c r="N322" s="43">
        <v>45292</v>
      </c>
      <c r="O322" s="43" t="s">
        <v>1117</v>
      </c>
    </row>
    <row r="323" spans="1:17" ht="114.95" customHeight="1" x14ac:dyDescent="0.25">
      <c r="A323" s="15" t="s">
        <v>403</v>
      </c>
      <c r="B323" s="15" t="s">
        <v>460</v>
      </c>
      <c r="C323" s="15" t="s">
        <v>1006</v>
      </c>
      <c r="D323" s="15" t="s">
        <v>1194</v>
      </c>
      <c r="E323" s="15" t="s">
        <v>334</v>
      </c>
      <c r="F323" s="39">
        <v>3.37</v>
      </c>
      <c r="G323" s="39">
        <v>0.56000000000000005</v>
      </c>
      <c r="H323" s="64">
        <v>12539002582</v>
      </c>
      <c r="I323" s="15" t="s">
        <v>21</v>
      </c>
      <c r="J323" s="64" t="s">
        <v>1195</v>
      </c>
      <c r="K323" s="40">
        <v>0.316</v>
      </c>
      <c r="L323" s="47">
        <f>K323+0.002</f>
        <v>0.318</v>
      </c>
      <c r="M323" s="42">
        <v>18410</v>
      </c>
      <c r="N323" s="43">
        <v>45292</v>
      </c>
      <c r="O323" s="43" t="s">
        <v>1117</v>
      </c>
    </row>
    <row r="324" spans="1:17" ht="114.95" customHeight="1" x14ac:dyDescent="0.25">
      <c r="A324" s="15" t="s">
        <v>403</v>
      </c>
      <c r="B324" s="15" t="s">
        <v>460</v>
      </c>
      <c r="C324" s="15" t="s">
        <v>1006</v>
      </c>
      <c r="D324" s="15" t="s">
        <v>1196</v>
      </c>
      <c r="E324" s="15" t="s">
        <v>334</v>
      </c>
      <c r="F324" s="39">
        <v>3.37</v>
      </c>
      <c r="G324" s="39">
        <v>0.56000000000000005</v>
      </c>
      <c r="H324" s="64">
        <v>12539002111</v>
      </c>
      <c r="I324" s="15" t="s">
        <v>21</v>
      </c>
      <c r="J324" s="76" t="s">
        <v>1197</v>
      </c>
      <c r="K324" s="40">
        <v>0.316</v>
      </c>
      <c r="L324" s="47">
        <f>K324+0.002</f>
        <v>0.318</v>
      </c>
      <c r="M324" s="42">
        <v>18410</v>
      </c>
      <c r="N324" s="43">
        <v>45292</v>
      </c>
      <c r="O324" s="43" t="s">
        <v>1198</v>
      </c>
    </row>
    <row r="325" spans="1:17" ht="114.95" customHeight="1" x14ac:dyDescent="0.25">
      <c r="A325" s="15" t="s">
        <v>403</v>
      </c>
      <c r="B325" s="15" t="s">
        <v>460</v>
      </c>
      <c r="C325" s="15" t="s">
        <v>1006</v>
      </c>
      <c r="D325" s="15" t="s">
        <v>1199</v>
      </c>
      <c r="E325" s="15" t="s">
        <v>334</v>
      </c>
      <c r="F325" s="39">
        <v>3.37</v>
      </c>
      <c r="G325" s="39">
        <v>0.56000000000000005</v>
      </c>
      <c r="H325" s="64">
        <v>12539002112</v>
      </c>
      <c r="I325" s="15" t="s">
        <v>21</v>
      </c>
      <c r="J325" s="48" t="s">
        <v>1200</v>
      </c>
      <c r="K325" s="40">
        <v>0.316</v>
      </c>
      <c r="L325" s="47">
        <f>K325+0.002</f>
        <v>0.318</v>
      </c>
      <c r="M325" s="42">
        <v>18410</v>
      </c>
      <c r="N325" s="43">
        <v>45292</v>
      </c>
      <c r="O325" s="43" t="s">
        <v>1198</v>
      </c>
    </row>
    <row r="326" spans="1:17" ht="30" customHeight="1" x14ac:dyDescent="0.25">
      <c r="A326" s="15" t="s">
        <v>403</v>
      </c>
      <c r="B326" s="15" t="s">
        <v>460</v>
      </c>
      <c r="C326" s="15" t="s">
        <v>1006</v>
      </c>
      <c r="D326" s="38" t="s">
        <v>1201</v>
      </c>
      <c r="E326" s="15" t="s">
        <v>21</v>
      </c>
      <c r="F326" s="39">
        <v>4.8600000000000003</v>
      </c>
      <c r="G326" s="39">
        <v>0.14299999999999999</v>
      </c>
      <c r="H326" s="38" t="s">
        <v>1202</v>
      </c>
      <c r="I326" s="38" t="s">
        <v>21</v>
      </c>
      <c r="J326" s="38" t="s">
        <v>1203</v>
      </c>
      <c r="K326" s="40">
        <v>5.5100000000000003E-2</v>
      </c>
      <c r="L326" s="41">
        <f>K326+0.002</f>
        <v>5.7100000000000005E-2</v>
      </c>
      <c r="M326" s="42">
        <v>12800</v>
      </c>
      <c r="N326" s="43">
        <v>45292</v>
      </c>
      <c r="O326" s="43" t="s">
        <v>1204</v>
      </c>
    </row>
    <row r="327" spans="1:17" ht="30" customHeight="1" x14ac:dyDescent="0.25">
      <c r="A327" s="15" t="s">
        <v>403</v>
      </c>
      <c r="B327" s="15" t="s">
        <v>460</v>
      </c>
      <c r="C327" s="15" t="s">
        <v>1006</v>
      </c>
      <c r="D327" s="38" t="s">
        <v>1205</v>
      </c>
      <c r="E327" s="15" t="s">
        <v>21</v>
      </c>
      <c r="F327" s="39">
        <v>4.05</v>
      </c>
      <c r="G327" s="39">
        <v>0.3</v>
      </c>
      <c r="H327" s="38">
        <v>60014005180</v>
      </c>
      <c r="I327" s="38" t="s">
        <v>21</v>
      </c>
      <c r="J327" s="38" t="s">
        <v>1206</v>
      </c>
      <c r="K327" s="40">
        <v>0.1074</v>
      </c>
      <c r="L327" s="41">
        <v>0.1094</v>
      </c>
      <c r="M327" s="42">
        <v>15600</v>
      </c>
      <c r="N327" s="43">
        <v>45292</v>
      </c>
      <c r="O327" s="43" t="s">
        <v>1207</v>
      </c>
    </row>
    <row r="328" spans="1:17" ht="45" customHeight="1" x14ac:dyDescent="0.25">
      <c r="A328" s="15" t="s">
        <v>403</v>
      </c>
      <c r="B328" s="15" t="s">
        <v>460</v>
      </c>
      <c r="C328" s="15" t="s">
        <v>1006</v>
      </c>
      <c r="D328" s="15" t="s">
        <v>1208</v>
      </c>
      <c r="E328" s="15" t="s">
        <v>21</v>
      </c>
      <c r="F328" s="39">
        <v>4.05</v>
      </c>
      <c r="G328" s="39">
        <v>0.3</v>
      </c>
      <c r="H328" s="38">
        <v>60014005181</v>
      </c>
      <c r="I328" s="38" t="s">
        <v>21</v>
      </c>
      <c r="J328" s="48" t="s">
        <v>1209</v>
      </c>
      <c r="K328" s="40">
        <v>0.1074</v>
      </c>
      <c r="L328" s="47">
        <f>K328+0.002</f>
        <v>0.1094</v>
      </c>
      <c r="M328" s="42">
        <v>15600</v>
      </c>
      <c r="N328" s="43">
        <v>45292</v>
      </c>
      <c r="O328" s="43" t="s">
        <v>1207</v>
      </c>
    </row>
    <row r="329" spans="1:17" ht="45" customHeight="1" x14ac:dyDescent="0.25">
      <c r="A329" s="38" t="s">
        <v>403</v>
      </c>
      <c r="B329" s="15" t="s">
        <v>494</v>
      </c>
      <c r="C329" s="15" t="s">
        <v>1006</v>
      </c>
      <c r="D329" s="38" t="s">
        <v>1210</v>
      </c>
      <c r="E329" s="15" t="s">
        <v>21</v>
      </c>
      <c r="F329" s="39">
        <v>0.71</v>
      </c>
      <c r="G329" s="39">
        <v>0.12</v>
      </c>
      <c r="H329" s="38" t="s">
        <v>1211</v>
      </c>
      <c r="I329" s="38" t="s">
        <v>21</v>
      </c>
      <c r="J329" s="38" t="s">
        <v>1212</v>
      </c>
      <c r="K329" s="40">
        <v>7.4899999999999994E-2</v>
      </c>
      <c r="L329" s="47">
        <f>K329+0.0023</f>
        <v>7.7199999999999991E-2</v>
      </c>
      <c r="M329" s="42">
        <v>87360</v>
      </c>
      <c r="N329" s="43">
        <v>45292</v>
      </c>
      <c r="O329" s="43" t="s">
        <v>1117</v>
      </c>
    </row>
    <row r="330" spans="1:17" ht="45" customHeight="1" x14ac:dyDescent="0.25">
      <c r="A330" s="38" t="s">
        <v>403</v>
      </c>
      <c r="B330" s="15" t="s">
        <v>494</v>
      </c>
      <c r="C330" s="15" t="s">
        <v>1006</v>
      </c>
      <c r="D330" s="38" t="s">
        <v>1213</v>
      </c>
      <c r="E330" s="15" t="s">
        <v>21</v>
      </c>
      <c r="F330" s="39">
        <v>0.71</v>
      </c>
      <c r="G330" s="39">
        <v>0.12</v>
      </c>
      <c r="H330" s="38" t="s">
        <v>1214</v>
      </c>
      <c r="I330" s="38" t="s">
        <v>21</v>
      </c>
      <c r="J330" s="38" t="s">
        <v>1215</v>
      </c>
      <c r="K330" s="40">
        <v>7.4899999999999994E-2</v>
      </c>
      <c r="L330" s="47">
        <f>K330+0.0023</f>
        <v>7.7199999999999991E-2</v>
      </c>
      <c r="M330" s="42">
        <v>87360</v>
      </c>
      <c r="N330" s="43">
        <v>45292</v>
      </c>
      <c r="O330" s="43" t="s">
        <v>1117</v>
      </c>
    </row>
    <row r="331" spans="1:17" ht="114.95" customHeight="1" x14ac:dyDescent="0.25">
      <c r="A331" s="15" t="s">
        <v>403</v>
      </c>
      <c r="B331" s="15" t="s">
        <v>494</v>
      </c>
      <c r="C331" s="15" t="s">
        <v>1006</v>
      </c>
      <c r="D331" s="44" t="s">
        <v>1216</v>
      </c>
      <c r="E331" s="15" t="s">
        <v>334</v>
      </c>
      <c r="F331" s="71">
        <v>3.16</v>
      </c>
      <c r="G331" s="71">
        <v>0.6</v>
      </c>
      <c r="H331" s="45">
        <v>12539002495</v>
      </c>
      <c r="I331" s="63" t="s">
        <v>1217</v>
      </c>
      <c r="J331" s="45" t="s">
        <v>126</v>
      </c>
      <c r="K331" s="47">
        <v>0.38940000000000002</v>
      </c>
      <c r="L331" s="47">
        <f t="shared" ref="L331:L336" si="21">K331+0.002</f>
        <v>0.39140000000000003</v>
      </c>
      <c r="M331" s="42">
        <v>19652</v>
      </c>
      <c r="N331" s="43">
        <v>45292</v>
      </c>
      <c r="O331" s="43" t="s">
        <v>1111</v>
      </c>
    </row>
    <row r="332" spans="1:17" ht="114.95" customHeight="1" x14ac:dyDescent="0.25">
      <c r="A332" s="15" t="s">
        <v>403</v>
      </c>
      <c r="B332" s="15" t="s">
        <v>494</v>
      </c>
      <c r="C332" s="15" t="s">
        <v>1006</v>
      </c>
      <c r="D332" s="44" t="s">
        <v>1218</v>
      </c>
      <c r="E332" s="15" t="s">
        <v>334</v>
      </c>
      <c r="F332" s="71">
        <v>3.16</v>
      </c>
      <c r="G332" s="71">
        <v>0.6</v>
      </c>
      <c r="H332" s="45">
        <v>12539002496</v>
      </c>
      <c r="I332" s="63" t="s">
        <v>1219</v>
      </c>
      <c r="J332" s="45" t="s">
        <v>126</v>
      </c>
      <c r="K332" s="47">
        <v>0.39100000000000001</v>
      </c>
      <c r="L332" s="47">
        <f t="shared" si="21"/>
        <v>0.39300000000000002</v>
      </c>
      <c r="M332" s="42">
        <v>19652</v>
      </c>
      <c r="N332" s="43">
        <v>45292</v>
      </c>
      <c r="O332" s="43" t="s">
        <v>1090</v>
      </c>
    </row>
    <row r="333" spans="1:17" ht="114.95" customHeight="1" x14ac:dyDescent="0.25">
      <c r="A333" s="38" t="s">
        <v>403</v>
      </c>
      <c r="B333" s="15" t="s">
        <v>494</v>
      </c>
      <c r="C333" s="15" t="s">
        <v>1006</v>
      </c>
      <c r="D333" s="38" t="s">
        <v>1220</v>
      </c>
      <c r="E333" s="15" t="s">
        <v>334</v>
      </c>
      <c r="F333" s="39">
        <v>3.38</v>
      </c>
      <c r="G333" s="39">
        <v>0.42</v>
      </c>
      <c r="H333" s="38" t="s">
        <v>1221</v>
      </c>
      <c r="I333" s="38" t="s">
        <v>21</v>
      </c>
      <c r="J333" s="38" t="s">
        <v>1222</v>
      </c>
      <c r="K333" s="40">
        <v>0.25</v>
      </c>
      <c r="L333" s="47">
        <f t="shared" si="21"/>
        <v>0.252</v>
      </c>
      <c r="M333" s="42">
        <v>18360</v>
      </c>
      <c r="N333" s="43">
        <v>45292</v>
      </c>
      <c r="O333" s="43" t="s">
        <v>1090</v>
      </c>
    </row>
    <row r="334" spans="1:17" ht="114.95" customHeight="1" x14ac:dyDescent="0.25">
      <c r="A334" s="15" t="s">
        <v>403</v>
      </c>
      <c r="B334" s="15" t="s">
        <v>494</v>
      </c>
      <c r="C334" s="15" t="s">
        <v>1006</v>
      </c>
      <c r="D334" s="15" t="s">
        <v>1223</v>
      </c>
      <c r="E334" s="15" t="s">
        <v>334</v>
      </c>
      <c r="F334" s="39">
        <v>3.37</v>
      </c>
      <c r="G334" s="39">
        <v>0.56000000000000005</v>
      </c>
      <c r="H334" s="38" t="s">
        <v>1224</v>
      </c>
      <c r="I334" s="38" t="s">
        <v>21</v>
      </c>
      <c r="J334" s="38" t="s">
        <v>1225</v>
      </c>
      <c r="K334" s="40">
        <v>0.4</v>
      </c>
      <c r="L334" s="47">
        <f t="shared" si="21"/>
        <v>0.40200000000000002</v>
      </c>
      <c r="M334" s="42">
        <v>18410</v>
      </c>
      <c r="N334" s="43">
        <v>45292</v>
      </c>
      <c r="O334" s="43" t="s">
        <v>588</v>
      </c>
    </row>
    <row r="335" spans="1:17" ht="114.95" customHeight="1" x14ac:dyDescent="0.25">
      <c r="A335" s="15" t="s">
        <v>403</v>
      </c>
      <c r="B335" s="15" t="s">
        <v>494</v>
      </c>
      <c r="C335" s="15" t="s">
        <v>1006</v>
      </c>
      <c r="D335" s="15" t="s">
        <v>1226</v>
      </c>
      <c r="E335" s="15" t="s">
        <v>576</v>
      </c>
      <c r="F335" s="39">
        <v>3.37</v>
      </c>
      <c r="G335" s="39">
        <v>0.56000000000000005</v>
      </c>
      <c r="H335" s="38">
        <v>12539002587</v>
      </c>
      <c r="I335" s="38" t="s">
        <v>21</v>
      </c>
      <c r="J335" s="38" t="s">
        <v>1227</v>
      </c>
      <c r="K335" s="40">
        <v>0.4</v>
      </c>
      <c r="L335" s="47">
        <f t="shared" si="21"/>
        <v>0.40200000000000002</v>
      </c>
      <c r="M335" s="42">
        <v>18410</v>
      </c>
      <c r="N335" s="43">
        <v>45292</v>
      </c>
      <c r="O335" s="43" t="s">
        <v>172</v>
      </c>
    </row>
    <row r="336" spans="1:17" ht="114.95" customHeight="1" x14ac:dyDescent="0.25">
      <c r="A336" s="38" t="s">
        <v>403</v>
      </c>
      <c r="B336" s="15" t="s">
        <v>494</v>
      </c>
      <c r="C336" s="15" t="s">
        <v>1006</v>
      </c>
      <c r="D336" s="38" t="s">
        <v>1228</v>
      </c>
      <c r="E336" s="15" t="s">
        <v>334</v>
      </c>
      <c r="F336" s="39">
        <v>3.7</v>
      </c>
      <c r="G336" s="39">
        <v>0.2</v>
      </c>
      <c r="H336" s="38" t="s">
        <v>1229</v>
      </c>
      <c r="I336" s="38" t="s">
        <v>21</v>
      </c>
      <c r="J336" s="38" t="s">
        <v>1230</v>
      </c>
      <c r="K336" s="40">
        <v>1.0477000000000001</v>
      </c>
      <c r="L336" s="47">
        <f t="shared" si="21"/>
        <v>1.0497000000000001</v>
      </c>
      <c r="M336" s="42">
        <v>16760</v>
      </c>
      <c r="N336" s="43">
        <v>45292</v>
      </c>
      <c r="O336" s="43" t="s">
        <v>588</v>
      </c>
      <c r="Q336" s="31"/>
    </row>
    <row r="337" spans="1:15" ht="45" customHeight="1" x14ac:dyDescent="0.25">
      <c r="A337" s="15" t="s">
        <v>403</v>
      </c>
      <c r="B337" s="15" t="s">
        <v>1231</v>
      </c>
      <c r="C337" s="15" t="s">
        <v>1006</v>
      </c>
      <c r="D337" s="15" t="s">
        <v>1232</v>
      </c>
      <c r="E337" s="15" t="s">
        <v>21</v>
      </c>
      <c r="F337" s="39">
        <v>3.93</v>
      </c>
      <c r="G337" s="39">
        <v>0.15</v>
      </c>
      <c r="H337" s="38">
        <v>60014005182</v>
      </c>
      <c r="I337" s="15" t="s">
        <v>1233</v>
      </c>
      <c r="J337" s="38" t="s">
        <v>1234</v>
      </c>
      <c r="K337" s="40">
        <v>0.13650000000000001</v>
      </c>
      <c r="L337" s="47">
        <f t="shared" ref="L337" si="22">K337+0.002</f>
        <v>0.13850000000000001</v>
      </c>
      <c r="M337" s="42">
        <v>16000</v>
      </c>
      <c r="N337" s="43">
        <v>45292</v>
      </c>
      <c r="O337" s="43" t="s">
        <v>1235</v>
      </c>
    </row>
    <row r="338" spans="1:15" ht="114.95" customHeight="1" x14ac:dyDescent="0.25">
      <c r="A338" s="38" t="s">
        <v>403</v>
      </c>
      <c r="B338" s="15" t="s">
        <v>18</v>
      </c>
      <c r="C338" s="15" t="s">
        <v>1006</v>
      </c>
      <c r="D338" s="38" t="s">
        <v>1236</v>
      </c>
      <c r="E338" s="15" t="s">
        <v>334</v>
      </c>
      <c r="F338" s="39">
        <v>3.84</v>
      </c>
      <c r="G338" s="39">
        <v>0.01</v>
      </c>
      <c r="H338" s="38" t="s">
        <v>1237</v>
      </c>
      <c r="I338" s="38" t="s">
        <v>21</v>
      </c>
      <c r="J338" s="38" t="s">
        <v>1238</v>
      </c>
      <c r="K338" s="40">
        <v>0.81120000000000003</v>
      </c>
      <c r="L338" s="47">
        <f>K338+0.002</f>
        <v>0.81320000000000003</v>
      </c>
      <c r="M338" s="42">
        <v>16148</v>
      </c>
      <c r="N338" s="43">
        <v>45292</v>
      </c>
      <c r="O338" s="43" t="s">
        <v>588</v>
      </c>
    </row>
    <row r="339" spans="1:15" ht="114.95" customHeight="1" x14ac:dyDescent="0.25">
      <c r="A339" s="38" t="s">
        <v>403</v>
      </c>
      <c r="B339" s="15" t="s">
        <v>18</v>
      </c>
      <c r="C339" s="15" t="s">
        <v>1006</v>
      </c>
      <c r="D339" s="38" t="s">
        <v>1239</v>
      </c>
      <c r="E339" s="15" t="s">
        <v>334</v>
      </c>
      <c r="F339" s="39">
        <v>3.7</v>
      </c>
      <c r="G339" s="39">
        <v>0.2</v>
      </c>
      <c r="H339" s="38" t="s">
        <v>1240</v>
      </c>
      <c r="I339" s="38" t="s">
        <v>21</v>
      </c>
      <c r="J339" s="38" t="s">
        <v>1241</v>
      </c>
      <c r="K339" s="40">
        <v>1.0477000000000001</v>
      </c>
      <c r="L339" s="47">
        <f>K339+0.002</f>
        <v>1.0497000000000001</v>
      </c>
      <c r="M339" s="42">
        <v>16760</v>
      </c>
      <c r="N339" s="43">
        <v>45292</v>
      </c>
      <c r="O339" s="43" t="s">
        <v>588</v>
      </c>
    </row>
    <row r="340" spans="1:15" ht="30" customHeight="1" x14ac:dyDescent="0.25">
      <c r="A340" s="38" t="s">
        <v>1242</v>
      </c>
      <c r="B340" s="77" t="s">
        <v>1243</v>
      </c>
      <c r="C340" s="15" t="s">
        <v>19</v>
      </c>
      <c r="D340" s="15" t="s">
        <v>1244</v>
      </c>
      <c r="E340" s="15" t="s">
        <v>21</v>
      </c>
      <c r="F340" s="39">
        <v>1</v>
      </c>
      <c r="G340" s="39">
        <v>0.04</v>
      </c>
      <c r="H340" s="38" t="s">
        <v>1245</v>
      </c>
      <c r="I340" s="38" t="s">
        <v>1246</v>
      </c>
      <c r="J340" s="38" t="s">
        <v>1247</v>
      </c>
      <c r="K340" s="40">
        <v>8.5000000000000006E-3</v>
      </c>
      <c r="L340" s="41">
        <f t="shared" ref="L340:L344" si="23">K340+0.0023</f>
        <v>1.0800000000000001E-2</v>
      </c>
      <c r="M340" s="42">
        <v>62000</v>
      </c>
      <c r="N340" s="43">
        <v>45292</v>
      </c>
      <c r="O340" s="43" t="s">
        <v>1248</v>
      </c>
    </row>
    <row r="341" spans="1:15" ht="30" customHeight="1" x14ac:dyDescent="0.25">
      <c r="A341" s="52" t="s">
        <v>1242</v>
      </c>
      <c r="B341" s="77" t="s">
        <v>1243</v>
      </c>
      <c r="C341" s="15" t="s">
        <v>19</v>
      </c>
      <c r="D341" s="15" t="s">
        <v>1249</v>
      </c>
      <c r="E341" s="15" t="s">
        <v>21</v>
      </c>
      <c r="F341" s="39">
        <v>1</v>
      </c>
      <c r="G341" s="39">
        <v>0.04</v>
      </c>
      <c r="H341" s="38" t="s">
        <v>1250</v>
      </c>
      <c r="I341" s="38" t="s">
        <v>1251</v>
      </c>
      <c r="J341" s="38" t="s">
        <v>1252</v>
      </c>
      <c r="K341" s="40">
        <v>8.5000000000000006E-3</v>
      </c>
      <c r="L341" s="41">
        <f t="shared" si="23"/>
        <v>1.0800000000000001E-2</v>
      </c>
      <c r="M341" s="42">
        <v>62094</v>
      </c>
      <c r="N341" s="43">
        <v>45292</v>
      </c>
      <c r="O341" s="43" t="s">
        <v>1248</v>
      </c>
    </row>
    <row r="342" spans="1:15" ht="30" customHeight="1" x14ac:dyDescent="0.25">
      <c r="A342" s="52" t="s">
        <v>1253</v>
      </c>
      <c r="B342" s="77" t="s">
        <v>1243</v>
      </c>
      <c r="C342" s="15" t="s">
        <v>19</v>
      </c>
      <c r="D342" s="15" t="s">
        <v>1254</v>
      </c>
      <c r="E342" s="15" t="s">
        <v>21</v>
      </c>
      <c r="F342" s="39">
        <v>1.2</v>
      </c>
      <c r="G342" s="39">
        <v>0.06</v>
      </c>
      <c r="H342" s="38" t="s">
        <v>1255</v>
      </c>
      <c r="I342" s="38" t="s">
        <v>1256</v>
      </c>
      <c r="J342" s="38" t="s">
        <v>1257</v>
      </c>
      <c r="K342" s="40">
        <v>1.0200000000000001E-2</v>
      </c>
      <c r="L342" s="41">
        <f>K342+0.0023</f>
        <v>1.2500000000000001E-2</v>
      </c>
      <c r="M342" s="42">
        <v>51903</v>
      </c>
      <c r="N342" s="43">
        <v>45292</v>
      </c>
      <c r="O342" s="43" t="s">
        <v>1248</v>
      </c>
    </row>
    <row r="343" spans="1:15" ht="30" customHeight="1" x14ac:dyDescent="0.25">
      <c r="A343" s="38" t="s">
        <v>1242</v>
      </c>
      <c r="B343" s="77" t="s">
        <v>1243</v>
      </c>
      <c r="C343" s="15" t="s">
        <v>19</v>
      </c>
      <c r="D343" s="15" t="s">
        <v>1258</v>
      </c>
      <c r="E343" s="15" t="s">
        <v>21</v>
      </c>
      <c r="F343" s="39">
        <v>1.2</v>
      </c>
      <c r="G343" s="39">
        <v>0.06</v>
      </c>
      <c r="H343" s="38" t="s">
        <v>1259</v>
      </c>
      <c r="I343" s="38" t="s">
        <v>1260</v>
      </c>
      <c r="J343" s="38" t="s">
        <v>1261</v>
      </c>
      <c r="K343" s="40">
        <v>1.0200000000000001E-2</v>
      </c>
      <c r="L343" s="41">
        <f t="shared" si="23"/>
        <v>1.2500000000000001E-2</v>
      </c>
      <c r="M343" s="42">
        <v>52500</v>
      </c>
      <c r="N343" s="43">
        <v>45292</v>
      </c>
      <c r="O343" s="43" t="s">
        <v>1248</v>
      </c>
    </row>
    <row r="344" spans="1:15" ht="30" customHeight="1" x14ac:dyDescent="0.25">
      <c r="A344" s="38" t="s">
        <v>1242</v>
      </c>
      <c r="B344" s="77" t="s">
        <v>1243</v>
      </c>
      <c r="C344" s="15" t="s">
        <v>19</v>
      </c>
      <c r="D344" s="15" t="s">
        <v>1262</v>
      </c>
      <c r="E344" s="15" t="s">
        <v>21</v>
      </c>
      <c r="F344" s="39">
        <v>1.2</v>
      </c>
      <c r="G344" s="39">
        <v>0.06</v>
      </c>
      <c r="H344" s="38" t="s">
        <v>1263</v>
      </c>
      <c r="I344" s="38" t="s">
        <v>1264</v>
      </c>
      <c r="J344" s="38" t="s">
        <v>1265</v>
      </c>
      <c r="K344" s="40">
        <v>1.0200000000000001E-2</v>
      </c>
      <c r="L344" s="41">
        <f t="shared" si="23"/>
        <v>1.2500000000000001E-2</v>
      </c>
      <c r="M344" s="42">
        <v>52000</v>
      </c>
      <c r="N344" s="43">
        <v>45292</v>
      </c>
      <c r="O344" s="43" t="s">
        <v>1248</v>
      </c>
    </row>
    <row r="345" spans="1:15" ht="30" customHeight="1" x14ac:dyDescent="0.25">
      <c r="A345" s="38" t="s">
        <v>1242</v>
      </c>
      <c r="B345" s="77" t="s">
        <v>1243</v>
      </c>
      <c r="C345" s="15" t="s">
        <v>19</v>
      </c>
      <c r="D345" s="15" t="s">
        <v>1266</v>
      </c>
      <c r="E345" s="15" t="s">
        <v>21</v>
      </c>
      <c r="F345" s="39">
        <v>1.5</v>
      </c>
      <c r="G345" s="39">
        <v>0.08</v>
      </c>
      <c r="H345" s="38" t="s">
        <v>1267</v>
      </c>
      <c r="I345" s="38" t="s">
        <v>1268</v>
      </c>
      <c r="J345" s="38" t="s">
        <v>1269</v>
      </c>
      <c r="K345" s="40">
        <v>1.3100000000000001E-2</v>
      </c>
      <c r="L345" s="41">
        <f>K345+0.0023</f>
        <v>1.54E-2</v>
      </c>
      <c r="M345" s="42">
        <v>42000</v>
      </c>
      <c r="N345" s="43">
        <v>45292</v>
      </c>
      <c r="O345" s="43" t="s">
        <v>1248</v>
      </c>
    </row>
    <row r="346" spans="1:15" ht="45" customHeight="1" x14ac:dyDescent="0.25">
      <c r="A346" s="52" t="s">
        <v>1242</v>
      </c>
      <c r="B346" s="77" t="s">
        <v>1243</v>
      </c>
      <c r="C346" s="15" t="s">
        <v>19</v>
      </c>
      <c r="D346" s="15" t="s">
        <v>1270</v>
      </c>
      <c r="E346" s="15" t="s">
        <v>21</v>
      </c>
      <c r="F346" s="39">
        <v>1.5</v>
      </c>
      <c r="G346" s="39">
        <v>0.08</v>
      </c>
      <c r="H346" s="38" t="s">
        <v>1271</v>
      </c>
      <c r="I346" s="38" t="s">
        <v>1272</v>
      </c>
      <c r="J346" s="38" t="s">
        <v>1273</v>
      </c>
      <c r="K346" s="40">
        <v>1.3100000000000001E-2</v>
      </c>
      <c r="L346" s="41">
        <f t="shared" ref="L346:L358" si="24">K346+0.0023</f>
        <v>1.54E-2</v>
      </c>
      <c r="M346" s="42">
        <v>41475</v>
      </c>
      <c r="N346" s="43">
        <v>45292</v>
      </c>
      <c r="O346" s="43" t="s">
        <v>1248</v>
      </c>
    </row>
    <row r="347" spans="1:15" ht="45" customHeight="1" x14ac:dyDescent="0.25">
      <c r="A347" s="38" t="s">
        <v>1242</v>
      </c>
      <c r="B347" s="77" t="s">
        <v>1243</v>
      </c>
      <c r="C347" s="15" t="s">
        <v>19</v>
      </c>
      <c r="D347" s="15" t="s">
        <v>1274</v>
      </c>
      <c r="E347" s="15" t="s">
        <v>21</v>
      </c>
      <c r="F347" s="39">
        <v>0.93</v>
      </c>
      <c r="G347" s="39">
        <v>0.04</v>
      </c>
      <c r="H347" s="38" t="s">
        <v>1275</v>
      </c>
      <c r="I347" s="38" t="s">
        <v>1276</v>
      </c>
      <c r="J347" s="38" t="s">
        <v>1277</v>
      </c>
      <c r="K347" s="40">
        <v>8.2000000000000007E-3</v>
      </c>
      <c r="L347" s="41">
        <f t="shared" si="24"/>
        <v>1.0500000000000001E-2</v>
      </c>
      <c r="M347" s="42">
        <v>66834</v>
      </c>
      <c r="N347" s="43">
        <v>45292</v>
      </c>
      <c r="O347" s="43" t="s">
        <v>1248</v>
      </c>
    </row>
    <row r="348" spans="1:15" ht="45" customHeight="1" x14ac:dyDescent="0.25">
      <c r="A348" s="38" t="s">
        <v>1242</v>
      </c>
      <c r="B348" s="77" t="s">
        <v>1243</v>
      </c>
      <c r="C348" s="15" t="s">
        <v>19</v>
      </c>
      <c r="D348" s="15" t="s">
        <v>1278</v>
      </c>
      <c r="E348" s="15" t="s">
        <v>21</v>
      </c>
      <c r="F348" s="39">
        <v>0.93</v>
      </c>
      <c r="G348" s="39">
        <v>0.04</v>
      </c>
      <c r="H348" s="38" t="s">
        <v>1279</v>
      </c>
      <c r="I348" s="38" t="s">
        <v>1280</v>
      </c>
      <c r="J348" s="38" t="s">
        <v>1281</v>
      </c>
      <c r="K348" s="40">
        <v>8.2000000000000007E-3</v>
      </c>
      <c r="L348" s="41">
        <f t="shared" si="24"/>
        <v>1.0500000000000001E-2</v>
      </c>
      <c r="M348" s="42">
        <v>66834</v>
      </c>
      <c r="N348" s="43">
        <v>45292</v>
      </c>
      <c r="O348" s="43" t="s">
        <v>1248</v>
      </c>
    </row>
    <row r="349" spans="1:15" ht="30" customHeight="1" x14ac:dyDescent="0.25">
      <c r="A349" s="52" t="s">
        <v>1242</v>
      </c>
      <c r="B349" s="77" t="s">
        <v>1243</v>
      </c>
      <c r="C349" s="15" t="s">
        <v>19</v>
      </c>
      <c r="D349" s="15" t="s">
        <v>1282</v>
      </c>
      <c r="E349" s="15" t="s">
        <v>21</v>
      </c>
      <c r="F349" s="39">
        <v>0.93</v>
      </c>
      <c r="G349" s="39">
        <v>0.04</v>
      </c>
      <c r="H349" s="38" t="s">
        <v>1283</v>
      </c>
      <c r="I349" s="38" t="s">
        <v>1284</v>
      </c>
      <c r="J349" s="38" t="s">
        <v>1285</v>
      </c>
      <c r="K349" s="40">
        <v>8.2000000000000007E-3</v>
      </c>
      <c r="L349" s="41">
        <f t="shared" si="24"/>
        <v>1.0500000000000001E-2</v>
      </c>
      <c r="M349" s="42">
        <v>66834</v>
      </c>
      <c r="N349" s="43">
        <v>45292</v>
      </c>
      <c r="O349" s="43" t="s">
        <v>1248</v>
      </c>
    </row>
    <row r="350" spans="1:15" ht="30" customHeight="1" x14ac:dyDescent="0.25">
      <c r="A350" s="38" t="s">
        <v>1242</v>
      </c>
      <c r="B350" s="77" t="s">
        <v>1243</v>
      </c>
      <c r="C350" s="15" t="s">
        <v>19</v>
      </c>
      <c r="D350" s="15" t="s">
        <v>1286</v>
      </c>
      <c r="E350" s="15" t="s">
        <v>21</v>
      </c>
      <c r="F350" s="39">
        <v>0.93</v>
      </c>
      <c r="G350" s="39">
        <v>0.04</v>
      </c>
      <c r="H350" s="38" t="s">
        <v>1287</v>
      </c>
      <c r="I350" s="38" t="s">
        <v>1288</v>
      </c>
      <c r="J350" s="38" t="s">
        <v>1289</v>
      </c>
      <c r="K350" s="40">
        <v>8.2000000000000007E-3</v>
      </c>
      <c r="L350" s="41">
        <f t="shared" si="24"/>
        <v>1.0500000000000001E-2</v>
      </c>
      <c r="M350" s="42">
        <v>66834</v>
      </c>
      <c r="N350" s="43">
        <v>45292</v>
      </c>
      <c r="O350" s="43" t="s">
        <v>1248</v>
      </c>
    </row>
    <row r="351" spans="1:15" ht="30" customHeight="1" x14ac:dyDescent="0.25">
      <c r="A351" s="38" t="s">
        <v>1242</v>
      </c>
      <c r="B351" s="77" t="s">
        <v>1290</v>
      </c>
      <c r="C351" s="15" t="s">
        <v>19</v>
      </c>
      <c r="D351" s="15" t="s">
        <v>1291</v>
      </c>
      <c r="E351" s="15" t="s">
        <v>21</v>
      </c>
      <c r="F351" s="39">
        <v>1.77</v>
      </c>
      <c r="G351" s="39">
        <v>0.08</v>
      </c>
      <c r="H351" s="38" t="s">
        <v>1292</v>
      </c>
      <c r="I351" s="38" t="s">
        <v>1293</v>
      </c>
      <c r="J351" s="38" t="s">
        <v>1294</v>
      </c>
      <c r="K351" s="40">
        <v>1.3899999999999999E-2</v>
      </c>
      <c r="L351" s="41">
        <f t="shared" si="24"/>
        <v>1.6199999999999999E-2</v>
      </c>
      <c r="M351" s="42">
        <v>36000</v>
      </c>
      <c r="N351" s="43">
        <v>45292</v>
      </c>
      <c r="O351" s="43" t="s">
        <v>1248</v>
      </c>
    </row>
    <row r="352" spans="1:15" ht="30" customHeight="1" x14ac:dyDescent="0.25">
      <c r="A352" s="52" t="s">
        <v>1242</v>
      </c>
      <c r="B352" s="77" t="s">
        <v>1290</v>
      </c>
      <c r="C352" s="15" t="s">
        <v>19</v>
      </c>
      <c r="D352" s="15" t="s">
        <v>1295</v>
      </c>
      <c r="E352" s="15" t="s">
        <v>21</v>
      </c>
      <c r="F352" s="39">
        <v>1.77</v>
      </c>
      <c r="G352" s="39">
        <v>0.08</v>
      </c>
      <c r="H352" s="38" t="s">
        <v>1296</v>
      </c>
      <c r="I352" s="38" t="s">
        <v>1297</v>
      </c>
      <c r="J352" s="38" t="s">
        <v>1298</v>
      </c>
      <c r="K352" s="40">
        <v>1.3899999999999999E-2</v>
      </c>
      <c r="L352" s="41">
        <f t="shared" si="24"/>
        <v>1.6199999999999999E-2</v>
      </c>
      <c r="M352" s="42">
        <v>35076</v>
      </c>
      <c r="N352" s="43">
        <v>45292</v>
      </c>
      <c r="O352" s="43" t="s">
        <v>1248</v>
      </c>
    </row>
    <row r="353" spans="1:15" ht="30" customHeight="1" x14ac:dyDescent="0.25">
      <c r="A353" s="38" t="s">
        <v>1253</v>
      </c>
      <c r="B353" s="77" t="s">
        <v>1290</v>
      </c>
      <c r="C353" s="15" t="s">
        <v>19</v>
      </c>
      <c r="D353" s="15" t="s">
        <v>1299</v>
      </c>
      <c r="E353" s="15" t="s">
        <v>21</v>
      </c>
      <c r="F353" s="39">
        <v>1.77</v>
      </c>
      <c r="G353" s="39">
        <v>0.08</v>
      </c>
      <c r="H353" s="38" t="s">
        <v>1300</v>
      </c>
      <c r="I353" s="38" t="s">
        <v>1301</v>
      </c>
      <c r="J353" s="38" t="s">
        <v>1302</v>
      </c>
      <c r="K353" s="40">
        <v>1.3899999999999999E-2</v>
      </c>
      <c r="L353" s="28">
        <f>K353+0.0023</f>
        <v>1.6199999999999999E-2</v>
      </c>
      <c r="M353" s="42">
        <v>35076</v>
      </c>
      <c r="N353" s="43">
        <v>45292</v>
      </c>
      <c r="O353" s="43" t="s">
        <v>1248</v>
      </c>
    </row>
    <row r="354" spans="1:15" ht="45" customHeight="1" x14ac:dyDescent="0.25">
      <c r="A354" s="15" t="s">
        <v>1253</v>
      </c>
      <c r="B354" s="77" t="s">
        <v>1290</v>
      </c>
      <c r="C354" s="15" t="s">
        <v>19</v>
      </c>
      <c r="D354" s="15" t="s">
        <v>1303</v>
      </c>
      <c r="E354" s="15" t="s">
        <v>21</v>
      </c>
      <c r="F354" s="39">
        <v>1.77</v>
      </c>
      <c r="G354" s="39">
        <v>0.08</v>
      </c>
      <c r="H354" s="38" t="s">
        <v>1304</v>
      </c>
      <c r="I354" s="38" t="s">
        <v>1305</v>
      </c>
      <c r="J354" s="38" t="s">
        <v>1306</v>
      </c>
      <c r="K354" s="40">
        <v>1.3899999999999999E-2</v>
      </c>
      <c r="L354" s="28">
        <f>K354+0.0023</f>
        <v>1.6199999999999999E-2</v>
      </c>
      <c r="M354" s="42">
        <v>35076</v>
      </c>
      <c r="N354" s="43">
        <v>45292</v>
      </c>
      <c r="O354" s="43" t="s">
        <v>1248</v>
      </c>
    </row>
    <row r="355" spans="1:15" s="37" customFormat="1" ht="45" customHeight="1" x14ac:dyDescent="0.25">
      <c r="A355" s="15" t="s">
        <v>1253</v>
      </c>
      <c r="B355" s="77" t="s">
        <v>1290</v>
      </c>
      <c r="C355" s="15" t="s">
        <v>1307</v>
      </c>
      <c r="D355" s="15" t="s">
        <v>1308</v>
      </c>
      <c r="E355" s="15" t="s">
        <v>21</v>
      </c>
      <c r="F355" s="39">
        <v>1.77</v>
      </c>
      <c r="G355" s="39">
        <v>0.08</v>
      </c>
      <c r="H355" s="38" t="s">
        <v>1309</v>
      </c>
      <c r="I355" s="38" t="s">
        <v>21</v>
      </c>
      <c r="J355" s="38" t="s">
        <v>1310</v>
      </c>
      <c r="K355" s="40">
        <v>1.3899999999999999E-2</v>
      </c>
      <c r="L355" s="28">
        <f>K355+0.0023</f>
        <v>1.6199999999999999E-2</v>
      </c>
      <c r="M355" s="42">
        <v>35076</v>
      </c>
      <c r="N355" s="43">
        <v>45292</v>
      </c>
      <c r="O355" s="43" t="s">
        <v>1248</v>
      </c>
    </row>
    <row r="356" spans="1:15" s="37" customFormat="1" ht="45" customHeight="1" x14ac:dyDescent="0.25">
      <c r="A356" s="15" t="s">
        <v>1253</v>
      </c>
      <c r="B356" s="77" t="s">
        <v>1290</v>
      </c>
      <c r="C356" s="15" t="s">
        <v>1311</v>
      </c>
      <c r="D356" s="15" t="s">
        <v>1312</v>
      </c>
      <c r="E356" s="15" t="s">
        <v>21</v>
      </c>
      <c r="F356" s="39">
        <v>1.77</v>
      </c>
      <c r="G356" s="39">
        <v>0.08</v>
      </c>
      <c r="H356" s="38" t="s">
        <v>1313</v>
      </c>
      <c r="I356" s="38" t="s">
        <v>1314</v>
      </c>
      <c r="J356" s="38" t="s">
        <v>21</v>
      </c>
      <c r="K356" s="40">
        <v>1.3899999999999999E-2</v>
      </c>
      <c r="L356" s="28">
        <f>K356+0.0023</f>
        <v>1.6199999999999999E-2</v>
      </c>
      <c r="M356" s="42">
        <v>35076</v>
      </c>
      <c r="N356" s="43">
        <v>45292</v>
      </c>
      <c r="O356" s="43" t="s">
        <v>1248</v>
      </c>
    </row>
    <row r="357" spans="1:15" ht="30" customHeight="1" x14ac:dyDescent="0.25">
      <c r="A357" s="38" t="s">
        <v>1242</v>
      </c>
      <c r="B357" s="15" t="s">
        <v>1315</v>
      </c>
      <c r="C357" s="15" t="s">
        <v>19</v>
      </c>
      <c r="D357" s="15" t="s">
        <v>1316</v>
      </c>
      <c r="E357" s="15" t="s">
        <v>21</v>
      </c>
      <c r="F357" s="39">
        <v>1.5</v>
      </c>
      <c r="G357" s="39">
        <v>0.06</v>
      </c>
      <c r="H357" s="38" t="s">
        <v>1317</v>
      </c>
      <c r="I357" s="38" t="s">
        <v>1318</v>
      </c>
      <c r="J357" s="38" t="s">
        <v>1319</v>
      </c>
      <c r="K357" s="40">
        <v>6.7999999999999996E-3</v>
      </c>
      <c r="L357" s="41">
        <f t="shared" si="24"/>
        <v>9.1000000000000004E-3</v>
      </c>
      <c r="M357" s="42">
        <v>42000</v>
      </c>
      <c r="N357" s="43">
        <v>45292</v>
      </c>
      <c r="O357" s="43" t="s">
        <v>1117</v>
      </c>
    </row>
    <row r="358" spans="1:15" ht="30" customHeight="1" x14ac:dyDescent="0.25">
      <c r="A358" s="52" t="s">
        <v>1242</v>
      </c>
      <c r="B358" s="15" t="s">
        <v>1315</v>
      </c>
      <c r="C358" s="15" t="s">
        <v>19</v>
      </c>
      <c r="D358" s="15" t="s">
        <v>1320</v>
      </c>
      <c r="E358" s="15" t="s">
        <v>21</v>
      </c>
      <c r="F358" s="39">
        <v>1.5</v>
      </c>
      <c r="G358" s="39">
        <v>0.06</v>
      </c>
      <c r="H358" s="38" t="s">
        <v>1321</v>
      </c>
      <c r="I358" s="38" t="s">
        <v>1322</v>
      </c>
      <c r="J358" s="38" t="s">
        <v>1323</v>
      </c>
      <c r="K358" s="40">
        <v>6.7999999999999996E-3</v>
      </c>
      <c r="L358" s="41">
        <f t="shared" si="24"/>
        <v>9.1000000000000004E-3</v>
      </c>
      <c r="M358" s="42">
        <v>41475</v>
      </c>
      <c r="N358" s="43">
        <v>45292</v>
      </c>
      <c r="O358" s="43" t="s">
        <v>1117</v>
      </c>
    </row>
    <row r="359" spans="1:15" ht="45" customHeight="1" x14ac:dyDescent="0.25">
      <c r="A359" s="52" t="s">
        <v>1242</v>
      </c>
      <c r="B359" s="77" t="s">
        <v>1290</v>
      </c>
      <c r="C359" s="15" t="s">
        <v>19</v>
      </c>
      <c r="D359" s="15" t="s">
        <v>1324</v>
      </c>
      <c r="E359" s="15" t="s">
        <v>21</v>
      </c>
      <c r="F359" s="39">
        <v>1.8</v>
      </c>
      <c r="G359" s="39">
        <v>0.05</v>
      </c>
      <c r="H359" s="38" t="s">
        <v>1325</v>
      </c>
      <c r="I359" s="38" t="s">
        <v>1326</v>
      </c>
      <c r="J359" s="38" t="s">
        <v>1327</v>
      </c>
      <c r="K359" s="40">
        <v>1.11E-2</v>
      </c>
      <c r="L359" s="41">
        <f t="shared" ref="L359:L370" si="25">K359+0.0023</f>
        <v>1.34E-2</v>
      </c>
      <c r="M359" s="42">
        <v>34602</v>
      </c>
      <c r="N359" s="43">
        <v>45292</v>
      </c>
      <c r="O359" s="43" t="s">
        <v>1248</v>
      </c>
    </row>
    <row r="360" spans="1:15" ht="45" customHeight="1" x14ac:dyDescent="0.25">
      <c r="A360" s="52" t="s">
        <v>1242</v>
      </c>
      <c r="B360" s="15" t="s">
        <v>1328</v>
      </c>
      <c r="C360" s="15" t="s">
        <v>1329</v>
      </c>
      <c r="D360" s="15" t="s">
        <v>1330</v>
      </c>
      <c r="E360" s="15" t="s">
        <v>21</v>
      </c>
      <c r="F360" s="39">
        <v>3.33</v>
      </c>
      <c r="G360" s="39">
        <v>0.53</v>
      </c>
      <c r="H360" s="59" t="s">
        <v>1331</v>
      </c>
      <c r="I360" s="59" t="s">
        <v>1332</v>
      </c>
      <c r="J360" s="59" t="s">
        <v>1333</v>
      </c>
      <c r="K360" s="40">
        <v>2.3300000000000001E-2</v>
      </c>
      <c r="L360" s="41">
        <f t="shared" si="25"/>
        <v>2.5600000000000001E-2</v>
      </c>
      <c r="M360" s="42">
        <v>63936</v>
      </c>
      <c r="N360" s="43">
        <v>45292</v>
      </c>
      <c r="O360" s="43" t="s">
        <v>1248</v>
      </c>
    </row>
    <row r="361" spans="1:15" ht="45" customHeight="1" x14ac:dyDescent="0.25">
      <c r="A361" s="38" t="s">
        <v>1242</v>
      </c>
      <c r="B361" s="15" t="s">
        <v>1328</v>
      </c>
      <c r="C361" s="15" t="s">
        <v>1329</v>
      </c>
      <c r="D361" s="50" t="s">
        <v>1334</v>
      </c>
      <c r="E361" s="15" t="s">
        <v>21</v>
      </c>
      <c r="F361" s="39">
        <v>3.33</v>
      </c>
      <c r="G361" s="39">
        <v>0.53</v>
      </c>
      <c r="H361" s="59" t="s">
        <v>1335</v>
      </c>
      <c r="I361" s="59" t="s">
        <v>1336</v>
      </c>
      <c r="J361" s="59" t="s">
        <v>1337</v>
      </c>
      <c r="K361" s="40">
        <v>2.3300000000000001E-2</v>
      </c>
      <c r="L361" s="41">
        <f t="shared" si="25"/>
        <v>2.5600000000000001E-2</v>
      </c>
      <c r="M361" s="42">
        <v>60739</v>
      </c>
      <c r="N361" s="43">
        <v>45292</v>
      </c>
      <c r="O361" s="43" t="s">
        <v>1248</v>
      </c>
    </row>
    <row r="362" spans="1:15" ht="45" customHeight="1" x14ac:dyDescent="0.25">
      <c r="A362" s="38" t="s">
        <v>1242</v>
      </c>
      <c r="B362" s="15" t="s">
        <v>1328</v>
      </c>
      <c r="C362" s="15" t="s">
        <v>1329</v>
      </c>
      <c r="D362" s="15" t="s">
        <v>1338</v>
      </c>
      <c r="E362" s="15" t="s">
        <v>21</v>
      </c>
      <c r="F362" s="39">
        <v>3.33</v>
      </c>
      <c r="G362" s="39">
        <v>0.53</v>
      </c>
      <c r="H362" s="59" t="s">
        <v>1339</v>
      </c>
      <c r="I362" s="59" t="s">
        <v>1340</v>
      </c>
      <c r="J362" s="62" t="s">
        <v>1341</v>
      </c>
      <c r="K362" s="40">
        <v>2.3300000000000001E-2</v>
      </c>
      <c r="L362" s="41">
        <f t="shared" si="25"/>
        <v>2.5600000000000001E-2</v>
      </c>
      <c r="M362" s="42">
        <v>60739</v>
      </c>
      <c r="N362" s="43">
        <v>45292</v>
      </c>
      <c r="O362" s="43" t="s">
        <v>172</v>
      </c>
    </row>
    <row r="363" spans="1:15" ht="45" customHeight="1" x14ac:dyDescent="0.25">
      <c r="A363" s="38" t="s">
        <v>1242</v>
      </c>
      <c r="B363" s="15" t="s">
        <v>1328</v>
      </c>
      <c r="C363" s="15" t="s">
        <v>1329</v>
      </c>
      <c r="D363" s="15" t="s">
        <v>1342</v>
      </c>
      <c r="E363" s="15" t="s">
        <v>21</v>
      </c>
      <c r="F363" s="39">
        <v>3.33</v>
      </c>
      <c r="G363" s="39">
        <v>0.53</v>
      </c>
      <c r="H363" s="59" t="s">
        <v>1343</v>
      </c>
      <c r="I363" s="59" t="s">
        <v>1344</v>
      </c>
      <c r="J363" s="62" t="s">
        <v>1345</v>
      </c>
      <c r="K363" s="40">
        <v>2.3300000000000001E-2</v>
      </c>
      <c r="L363" s="41">
        <f t="shared" si="25"/>
        <v>2.5600000000000001E-2</v>
      </c>
      <c r="M363" s="42">
        <v>60739</v>
      </c>
      <c r="N363" s="43">
        <v>45292</v>
      </c>
      <c r="O363" s="43" t="s">
        <v>172</v>
      </c>
    </row>
    <row r="364" spans="1:15" ht="45" customHeight="1" x14ac:dyDescent="0.25">
      <c r="A364" s="38" t="s">
        <v>1242</v>
      </c>
      <c r="B364" s="15" t="s">
        <v>1328</v>
      </c>
      <c r="C364" s="15" t="s">
        <v>1329</v>
      </c>
      <c r="D364" s="15" t="s">
        <v>1346</v>
      </c>
      <c r="E364" s="15" t="s">
        <v>21</v>
      </c>
      <c r="F364" s="39">
        <v>3.33</v>
      </c>
      <c r="G364" s="39">
        <v>0.53</v>
      </c>
      <c r="H364" s="59" t="s">
        <v>1347</v>
      </c>
      <c r="I364" s="59" t="s">
        <v>1348</v>
      </c>
      <c r="J364" s="59" t="s">
        <v>1349</v>
      </c>
      <c r="K364" s="40">
        <v>2.3300000000000001E-2</v>
      </c>
      <c r="L364" s="41">
        <f t="shared" si="25"/>
        <v>2.5600000000000001E-2</v>
      </c>
      <c r="M364" s="42">
        <v>60739</v>
      </c>
      <c r="N364" s="43">
        <v>45292</v>
      </c>
      <c r="O364" s="43" t="s">
        <v>1248</v>
      </c>
    </row>
    <row r="365" spans="1:15" ht="45" customHeight="1" x14ac:dyDescent="0.25">
      <c r="A365" s="52" t="s">
        <v>1242</v>
      </c>
      <c r="B365" s="15" t="s">
        <v>1328</v>
      </c>
      <c r="C365" s="15" t="s">
        <v>1329</v>
      </c>
      <c r="D365" s="15" t="s">
        <v>1350</v>
      </c>
      <c r="E365" s="15" t="s">
        <v>21</v>
      </c>
      <c r="F365" s="39">
        <v>3.33</v>
      </c>
      <c r="G365" s="39">
        <v>0.53</v>
      </c>
      <c r="H365" s="59" t="s">
        <v>1351</v>
      </c>
      <c r="I365" s="59" t="s">
        <v>1352</v>
      </c>
      <c r="J365" s="59" t="s">
        <v>1353</v>
      </c>
      <c r="K365" s="40">
        <v>2.3300000000000001E-2</v>
      </c>
      <c r="L365" s="41">
        <f t="shared" si="25"/>
        <v>2.5600000000000001E-2</v>
      </c>
      <c r="M365" s="42">
        <v>60739</v>
      </c>
      <c r="N365" s="43">
        <v>45292</v>
      </c>
      <c r="O365" s="43" t="s">
        <v>1248</v>
      </c>
    </row>
    <row r="366" spans="1:15" ht="45" customHeight="1" x14ac:dyDescent="0.25">
      <c r="A366" s="52" t="s">
        <v>1242</v>
      </c>
      <c r="B366" s="15" t="s">
        <v>1328</v>
      </c>
      <c r="C366" s="15" t="s">
        <v>1329</v>
      </c>
      <c r="D366" s="15" t="s">
        <v>1354</v>
      </c>
      <c r="E366" s="15" t="s">
        <v>21</v>
      </c>
      <c r="F366" s="39">
        <v>3.33</v>
      </c>
      <c r="G366" s="39">
        <v>0.53</v>
      </c>
      <c r="H366" s="59" t="s">
        <v>1355</v>
      </c>
      <c r="I366" s="59" t="s">
        <v>1356</v>
      </c>
      <c r="J366" s="62" t="s">
        <v>1357</v>
      </c>
      <c r="K366" s="40">
        <v>2.3300000000000001E-2</v>
      </c>
      <c r="L366" s="41">
        <f t="shared" si="25"/>
        <v>2.5600000000000001E-2</v>
      </c>
      <c r="M366" s="42">
        <v>60739</v>
      </c>
      <c r="N366" s="43">
        <v>45292</v>
      </c>
      <c r="O366" s="43" t="s">
        <v>172</v>
      </c>
    </row>
    <row r="367" spans="1:15" ht="45" customHeight="1" x14ac:dyDescent="0.25">
      <c r="A367" s="52" t="s">
        <v>1242</v>
      </c>
      <c r="B367" s="15" t="s">
        <v>1328</v>
      </c>
      <c r="C367" s="15" t="s">
        <v>1329</v>
      </c>
      <c r="D367" s="15" t="s">
        <v>1358</v>
      </c>
      <c r="E367" s="15" t="s">
        <v>21</v>
      </c>
      <c r="F367" s="39">
        <v>3.33</v>
      </c>
      <c r="G367" s="39">
        <v>0.53</v>
      </c>
      <c r="H367" s="59" t="s">
        <v>1359</v>
      </c>
      <c r="I367" s="59" t="s">
        <v>1360</v>
      </c>
      <c r="J367" s="59" t="s">
        <v>1361</v>
      </c>
      <c r="K367" s="40">
        <v>2.3300000000000001E-2</v>
      </c>
      <c r="L367" s="41">
        <f t="shared" si="25"/>
        <v>2.5600000000000001E-2</v>
      </c>
      <c r="M367" s="42">
        <v>60739</v>
      </c>
      <c r="N367" s="43">
        <v>45292</v>
      </c>
      <c r="O367" s="43" t="s">
        <v>1248</v>
      </c>
    </row>
    <row r="368" spans="1:15" ht="45" customHeight="1" x14ac:dyDescent="0.25">
      <c r="A368" s="15" t="s">
        <v>1242</v>
      </c>
      <c r="B368" s="15" t="s">
        <v>1243</v>
      </c>
      <c r="C368" s="15" t="s">
        <v>180</v>
      </c>
      <c r="D368" s="15" t="s">
        <v>1362</v>
      </c>
      <c r="E368" s="15" t="s">
        <v>21</v>
      </c>
      <c r="F368" s="39">
        <v>1.2</v>
      </c>
      <c r="G368" s="39">
        <v>6.4000000000000001E-2</v>
      </c>
      <c r="H368" s="38" t="s">
        <v>1363</v>
      </c>
      <c r="I368" s="38" t="s">
        <v>1364</v>
      </c>
      <c r="J368" s="38" t="s">
        <v>1365</v>
      </c>
      <c r="K368" s="40">
        <v>1.1299999999999999E-2</v>
      </c>
      <c r="L368" s="28">
        <f t="shared" si="25"/>
        <v>1.3599999999999999E-2</v>
      </c>
      <c r="M368" s="42">
        <v>51750</v>
      </c>
      <c r="N368" s="43">
        <v>45292</v>
      </c>
      <c r="O368" s="43" t="s">
        <v>1248</v>
      </c>
    </row>
    <row r="369" spans="1:15" ht="45" customHeight="1" x14ac:dyDescent="0.25">
      <c r="A369" s="15" t="s">
        <v>1242</v>
      </c>
      <c r="B369" s="15" t="s">
        <v>1290</v>
      </c>
      <c r="C369" s="15" t="s">
        <v>180</v>
      </c>
      <c r="D369" s="15" t="s">
        <v>1366</v>
      </c>
      <c r="E369" s="15" t="s">
        <v>21</v>
      </c>
      <c r="F369" s="39">
        <v>1.8</v>
      </c>
      <c r="G369" s="39">
        <v>0.08</v>
      </c>
      <c r="H369" s="38" t="s">
        <v>1367</v>
      </c>
      <c r="I369" s="38" t="s">
        <v>1368</v>
      </c>
      <c r="J369" s="38" t="s">
        <v>1369</v>
      </c>
      <c r="K369" s="40">
        <v>1.4E-2</v>
      </c>
      <c r="L369" s="28">
        <f t="shared" si="25"/>
        <v>1.6300000000000002E-2</v>
      </c>
      <c r="M369" s="42">
        <v>34500</v>
      </c>
      <c r="N369" s="43">
        <v>45292</v>
      </c>
      <c r="O369" s="43" t="s">
        <v>1248</v>
      </c>
    </row>
    <row r="370" spans="1:15" ht="60" customHeight="1" x14ac:dyDescent="0.25">
      <c r="A370" s="15" t="s">
        <v>1242</v>
      </c>
      <c r="B370" s="15" t="s">
        <v>1370</v>
      </c>
      <c r="C370" s="15" t="s">
        <v>218</v>
      </c>
      <c r="D370" s="15" t="s">
        <v>1371</v>
      </c>
      <c r="E370" s="15" t="s">
        <v>21</v>
      </c>
      <c r="F370" s="39">
        <v>7.5</v>
      </c>
      <c r="G370" s="39">
        <v>0.16</v>
      </c>
      <c r="H370" s="38" t="s">
        <v>1372</v>
      </c>
      <c r="I370" s="38" t="s">
        <v>1373</v>
      </c>
      <c r="J370" s="38" t="s">
        <v>1374</v>
      </c>
      <c r="K370" s="40">
        <v>4.5900000000000003E-2</v>
      </c>
      <c r="L370" s="41">
        <f t="shared" si="25"/>
        <v>4.8200000000000007E-2</v>
      </c>
      <c r="M370" s="42">
        <v>61920</v>
      </c>
      <c r="N370" s="43">
        <v>45292</v>
      </c>
      <c r="O370" s="43" t="s">
        <v>1248</v>
      </c>
    </row>
    <row r="371" spans="1:15" ht="60" customHeight="1" x14ac:dyDescent="0.25">
      <c r="A371" s="44" t="s">
        <v>1242</v>
      </c>
      <c r="B371" s="59" t="s">
        <v>1328</v>
      </c>
      <c r="C371" s="15" t="s">
        <v>218</v>
      </c>
      <c r="D371" s="50" t="s">
        <v>1375</v>
      </c>
      <c r="E371" s="15" t="s">
        <v>21</v>
      </c>
      <c r="F371" s="51">
        <v>3.57</v>
      </c>
      <c r="G371" s="51">
        <v>0.86</v>
      </c>
      <c r="H371" s="59" t="s">
        <v>1376</v>
      </c>
      <c r="I371" s="59" t="s">
        <v>1377</v>
      </c>
      <c r="J371" s="59" t="s">
        <v>1378</v>
      </c>
      <c r="K371" s="41">
        <v>5.9799999999999999E-2</v>
      </c>
      <c r="L371" s="41">
        <f>K371+0.002</f>
        <v>6.1800000000000001E-2</v>
      </c>
      <c r="M371" s="42">
        <v>60779</v>
      </c>
      <c r="N371" s="43">
        <v>45292</v>
      </c>
      <c r="O371" s="43" t="s">
        <v>1248</v>
      </c>
    </row>
    <row r="372" spans="1:15" ht="60" customHeight="1" x14ac:dyDescent="0.25">
      <c r="A372" s="52" t="s">
        <v>1242</v>
      </c>
      <c r="B372" s="77" t="s">
        <v>1243</v>
      </c>
      <c r="C372" s="15" t="s">
        <v>218</v>
      </c>
      <c r="D372" s="15" t="s">
        <v>1379</v>
      </c>
      <c r="E372" s="15" t="s">
        <v>21</v>
      </c>
      <c r="F372" s="39">
        <v>0.8</v>
      </c>
      <c r="G372" s="39">
        <v>0.06</v>
      </c>
      <c r="H372" s="38" t="s">
        <v>1380</v>
      </c>
      <c r="I372" s="38" t="s">
        <v>1381</v>
      </c>
      <c r="J372" s="38" t="s">
        <v>1382</v>
      </c>
      <c r="K372" s="40">
        <v>9.1999999999999998E-3</v>
      </c>
      <c r="L372" s="41">
        <f t="shared" ref="L372:L393" si="26">K372+0.0023</f>
        <v>1.15E-2</v>
      </c>
      <c r="M372" s="42">
        <v>77736</v>
      </c>
      <c r="N372" s="43">
        <v>45292</v>
      </c>
      <c r="O372" s="43" t="s">
        <v>1383</v>
      </c>
    </row>
    <row r="373" spans="1:15" ht="60" customHeight="1" x14ac:dyDescent="0.25">
      <c r="A373" s="44" t="s">
        <v>1242</v>
      </c>
      <c r="B373" s="15" t="s">
        <v>1243</v>
      </c>
      <c r="C373" s="15" t="s">
        <v>218</v>
      </c>
      <c r="D373" s="44" t="s">
        <v>1384</v>
      </c>
      <c r="E373" s="45" t="s">
        <v>21</v>
      </c>
      <c r="F373" s="39">
        <v>0.8</v>
      </c>
      <c r="G373" s="39">
        <v>0.06</v>
      </c>
      <c r="H373" s="45">
        <v>41679015811</v>
      </c>
      <c r="I373" s="45" t="s">
        <v>1385</v>
      </c>
      <c r="J373" s="45" t="s">
        <v>1386</v>
      </c>
      <c r="K373" s="47">
        <v>9.1999999999999998E-3</v>
      </c>
      <c r="L373" s="41">
        <f t="shared" si="26"/>
        <v>1.15E-2</v>
      </c>
      <c r="M373" s="42">
        <v>77736</v>
      </c>
      <c r="N373" s="43">
        <v>45292</v>
      </c>
      <c r="O373" s="43" t="s">
        <v>1387</v>
      </c>
    </row>
    <row r="374" spans="1:15" ht="60" customHeight="1" x14ac:dyDescent="0.25">
      <c r="A374" s="38" t="s">
        <v>1242</v>
      </c>
      <c r="B374" s="77" t="s">
        <v>1243</v>
      </c>
      <c r="C374" s="15" t="s">
        <v>218</v>
      </c>
      <c r="D374" s="15" t="s">
        <v>1388</v>
      </c>
      <c r="E374" s="15" t="s">
        <v>21</v>
      </c>
      <c r="F374" s="39">
        <v>0.8</v>
      </c>
      <c r="G374" s="39">
        <v>0.06</v>
      </c>
      <c r="H374" s="38" t="s">
        <v>1389</v>
      </c>
      <c r="I374" s="38" t="s">
        <v>1390</v>
      </c>
      <c r="J374" s="38" t="s">
        <v>1391</v>
      </c>
      <c r="K374" s="40">
        <v>9.1999999999999998E-3</v>
      </c>
      <c r="L374" s="41">
        <f t="shared" si="26"/>
        <v>1.15E-2</v>
      </c>
      <c r="M374" s="42">
        <v>77736</v>
      </c>
      <c r="N374" s="43">
        <v>45292</v>
      </c>
      <c r="O374" s="43" t="s">
        <v>1383</v>
      </c>
    </row>
    <row r="375" spans="1:15" ht="60" customHeight="1" x14ac:dyDescent="0.25">
      <c r="A375" s="44" t="s">
        <v>1242</v>
      </c>
      <c r="B375" s="15" t="s">
        <v>1243</v>
      </c>
      <c r="C375" s="15" t="s">
        <v>218</v>
      </c>
      <c r="D375" s="44" t="s">
        <v>1392</v>
      </c>
      <c r="E375" s="45" t="s">
        <v>21</v>
      </c>
      <c r="F375" s="39">
        <v>0.8</v>
      </c>
      <c r="G375" s="39">
        <v>0.06</v>
      </c>
      <c r="H375" s="45">
        <v>41679015782</v>
      </c>
      <c r="I375" s="45" t="s">
        <v>1393</v>
      </c>
      <c r="J375" s="45" t="s">
        <v>1394</v>
      </c>
      <c r="K375" s="47">
        <v>9.1999999999999998E-3</v>
      </c>
      <c r="L375" s="41">
        <f t="shared" si="26"/>
        <v>1.15E-2</v>
      </c>
      <c r="M375" s="42">
        <v>77736</v>
      </c>
      <c r="N375" s="43">
        <v>45292</v>
      </c>
      <c r="O375" s="43" t="s">
        <v>1387</v>
      </c>
    </row>
    <row r="376" spans="1:15" ht="60" customHeight="1" x14ac:dyDescent="0.25">
      <c r="A376" s="38" t="s">
        <v>1242</v>
      </c>
      <c r="B376" s="77" t="s">
        <v>1243</v>
      </c>
      <c r="C376" s="15" t="s">
        <v>218</v>
      </c>
      <c r="D376" s="15" t="s">
        <v>1395</v>
      </c>
      <c r="E376" s="15" t="s">
        <v>21</v>
      </c>
      <c r="F376" s="39">
        <v>0.8</v>
      </c>
      <c r="G376" s="39">
        <v>0.06</v>
      </c>
      <c r="H376" s="38" t="s">
        <v>1396</v>
      </c>
      <c r="I376" s="38" t="s">
        <v>1397</v>
      </c>
      <c r="J376" s="38" t="s">
        <v>1398</v>
      </c>
      <c r="K376" s="40">
        <v>9.1999999999999998E-3</v>
      </c>
      <c r="L376" s="41">
        <f t="shared" si="26"/>
        <v>1.15E-2</v>
      </c>
      <c r="M376" s="42">
        <v>77736</v>
      </c>
      <c r="N376" s="43">
        <v>45292</v>
      </c>
      <c r="O376" s="43" t="s">
        <v>1383</v>
      </c>
    </row>
    <row r="377" spans="1:15" ht="60" customHeight="1" x14ac:dyDescent="0.25">
      <c r="A377" s="44" t="s">
        <v>1242</v>
      </c>
      <c r="B377" s="15" t="s">
        <v>1243</v>
      </c>
      <c r="C377" s="15" t="s">
        <v>218</v>
      </c>
      <c r="D377" s="44" t="s">
        <v>1399</v>
      </c>
      <c r="E377" s="45" t="s">
        <v>21</v>
      </c>
      <c r="F377" s="39">
        <v>0.8</v>
      </c>
      <c r="G377" s="39">
        <v>0.06</v>
      </c>
      <c r="H377" s="45">
        <v>41679015792</v>
      </c>
      <c r="I377" s="45" t="s">
        <v>1400</v>
      </c>
      <c r="J377" s="45" t="s">
        <v>1401</v>
      </c>
      <c r="K377" s="47">
        <v>9.1999999999999998E-3</v>
      </c>
      <c r="L377" s="41">
        <f t="shared" si="26"/>
        <v>1.15E-2</v>
      </c>
      <c r="M377" s="42">
        <v>77736</v>
      </c>
      <c r="N377" s="43">
        <v>45292</v>
      </c>
      <c r="O377" s="43" t="s">
        <v>1387</v>
      </c>
    </row>
    <row r="378" spans="1:15" ht="60" customHeight="1" x14ac:dyDescent="0.25">
      <c r="A378" s="59" t="s">
        <v>1242</v>
      </c>
      <c r="B378" s="77" t="s">
        <v>1243</v>
      </c>
      <c r="C378" s="15" t="s">
        <v>218</v>
      </c>
      <c r="D378" s="15" t="s">
        <v>1402</v>
      </c>
      <c r="E378" s="15" t="s">
        <v>21</v>
      </c>
      <c r="F378" s="39">
        <v>1.2</v>
      </c>
      <c r="G378" s="39">
        <v>0.06</v>
      </c>
      <c r="H378" s="38" t="s">
        <v>1403</v>
      </c>
      <c r="I378" s="38" t="s">
        <v>1404</v>
      </c>
      <c r="J378" s="38" t="s">
        <v>1405</v>
      </c>
      <c r="K378" s="40">
        <v>1.55E-2</v>
      </c>
      <c r="L378" s="41">
        <f t="shared" si="26"/>
        <v>1.78E-2</v>
      </c>
      <c r="M378" s="42">
        <v>52500</v>
      </c>
      <c r="N378" s="43">
        <v>45292</v>
      </c>
      <c r="O378" s="43" t="s">
        <v>1248</v>
      </c>
    </row>
    <row r="379" spans="1:15" ht="60" customHeight="1" x14ac:dyDescent="0.25">
      <c r="A379" s="38" t="s">
        <v>1242</v>
      </c>
      <c r="B379" s="77" t="s">
        <v>1243</v>
      </c>
      <c r="C379" s="15" t="s">
        <v>218</v>
      </c>
      <c r="D379" s="15" t="s">
        <v>1406</v>
      </c>
      <c r="E379" s="15" t="s">
        <v>21</v>
      </c>
      <c r="F379" s="39">
        <v>1.2</v>
      </c>
      <c r="G379" s="39">
        <v>0.06</v>
      </c>
      <c r="H379" s="38" t="s">
        <v>1407</v>
      </c>
      <c r="I379" s="38" t="s">
        <v>1408</v>
      </c>
      <c r="J379" s="38" t="s">
        <v>1409</v>
      </c>
      <c r="K379" s="40">
        <v>1.55E-2</v>
      </c>
      <c r="L379" s="41">
        <f t="shared" si="26"/>
        <v>1.78E-2</v>
      </c>
      <c r="M379" s="42">
        <v>52000</v>
      </c>
      <c r="N379" s="43">
        <v>45292</v>
      </c>
      <c r="O379" s="43" t="s">
        <v>1248</v>
      </c>
    </row>
    <row r="380" spans="1:15" ht="60" customHeight="1" x14ac:dyDescent="0.25">
      <c r="A380" s="38" t="s">
        <v>1242</v>
      </c>
      <c r="B380" s="77" t="s">
        <v>1243</v>
      </c>
      <c r="C380" s="15" t="s">
        <v>218</v>
      </c>
      <c r="D380" s="15" t="s">
        <v>1410</v>
      </c>
      <c r="E380" s="15" t="s">
        <v>21</v>
      </c>
      <c r="F380" s="39">
        <v>1.2</v>
      </c>
      <c r="G380" s="39">
        <v>0.06</v>
      </c>
      <c r="H380" s="38" t="s">
        <v>1411</v>
      </c>
      <c r="I380" s="38" t="s">
        <v>1412</v>
      </c>
      <c r="J380" s="38" t="s">
        <v>1413</v>
      </c>
      <c r="K380" s="40">
        <v>1.55E-2</v>
      </c>
      <c r="L380" s="41">
        <f t="shared" si="26"/>
        <v>1.78E-2</v>
      </c>
      <c r="M380" s="42">
        <v>51750</v>
      </c>
      <c r="N380" s="43">
        <v>45292</v>
      </c>
      <c r="O380" s="43" t="s">
        <v>1248</v>
      </c>
    </row>
    <row r="381" spans="1:15" ht="60" customHeight="1" x14ac:dyDescent="0.25">
      <c r="A381" s="38" t="s">
        <v>1242</v>
      </c>
      <c r="B381" s="77" t="s">
        <v>1243</v>
      </c>
      <c r="C381" s="15" t="s">
        <v>218</v>
      </c>
      <c r="D381" s="15" t="s">
        <v>1414</v>
      </c>
      <c r="E381" s="15" t="s">
        <v>21</v>
      </c>
      <c r="F381" s="39">
        <v>1</v>
      </c>
      <c r="G381" s="39">
        <v>0.05</v>
      </c>
      <c r="H381" s="38" t="s">
        <v>1415</v>
      </c>
      <c r="I381" s="38" t="s">
        <v>1416</v>
      </c>
      <c r="J381" s="38" t="s">
        <v>1417</v>
      </c>
      <c r="K381" s="40">
        <v>8.6999999999999994E-3</v>
      </c>
      <c r="L381" s="41">
        <f t="shared" si="26"/>
        <v>1.0999999999999999E-2</v>
      </c>
      <c r="M381" s="42">
        <v>63000</v>
      </c>
      <c r="N381" s="43">
        <v>45292</v>
      </c>
      <c r="O381" s="43" t="s">
        <v>1248</v>
      </c>
    </row>
    <row r="382" spans="1:15" ht="60" customHeight="1" x14ac:dyDescent="0.25">
      <c r="A382" s="38" t="s">
        <v>1242</v>
      </c>
      <c r="B382" s="77" t="s">
        <v>1243</v>
      </c>
      <c r="C382" s="15" t="s">
        <v>218</v>
      </c>
      <c r="D382" s="15" t="s">
        <v>1418</v>
      </c>
      <c r="E382" s="15" t="s">
        <v>21</v>
      </c>
      <c r="F382" s="39">
        <v>1</v>
      </c>
      <c r="G382" s="39">
        <v>0.05</v>
      </c>
      <c r="H382" s="38" t="s">
        <v>1419</v>
      </c>
      <c r="I382" s="38" t="s">
        <v>1420</v>
      </c>
      <c r="J382" s="38" t="s">
        <v>1421</v>
      </c>
      <c r="K382" s="40">
        <v>8.6999999999999994E-3</v>
      </c>
      <c r="L382" s="41">
        <f t="shared" si="26"/>
        <v>1.0999999999999999E-2</v>
      </c>
      <c r="M382" s="42">
        <v>62000</v>
      </c>
      <c r="N382" s="43">
        <v>45292</v>
      </c>
      <c r="O382" s="43" t="s">
        <v>1248</v>
      </c>
    </row>
    <row r="383" spans="1:15" ht="60" customHeight="1" x14ac:dyDescent="0.25">
      <c r="A383" s="38" t="s">
        <v>1242</v>
      </c>
      <c r="B383" s="77" t="s">
        <v>1243</v>
      </c>
      <c r="C383" s="15" t="s">
        <v>218</v>
      </c>
      <c r="D383" s="15" t="s">
        <v>1422</v>
      </c>
      <c r="E383" s="15" t="s">
        <v>21</v>
      </c>
      <c r="F383" s="39">
        <v>1</v>
      </c>
      <c r="G383" s="39">
        <v>0.05</v>
      </c>
      <c r="H383" s="38" t="s">
        <v>1423</v>
      </c>
      <c r="I383" s="38" t="s">
        <v>1424</v>
      </c>
      <c r="J383" s="38" t="s">
        <v>1425</v>
      </c>
      <c r="K383" s="40">
        <v>8.6999999999999994E-3</v>
      </c>
      <c r="L383" s="41">
        <f t="shared" si="26"/>
        <v>1.0999999999999999E-2</v>
      </c>
      <c r="M383" s="42">
        <v>62000</v>
      </c>
      <c r="N383" s="43">
        <v>45292</v>
      </c>
      <c r="O383" s="43" t="s">
        <v>1248</v>
      </c>
    </row>
    <row r="384" spans="1:15" ht="60" customHeight="1" x14ac:dyDescent="0.25">
      <c r="A384" s="38" t="s">
        <v>1242</v>
      </c>
      <c r="B384" s="77" t="s">
        <v>672</v>
      </c>
      <c r="C384" s="15" t="s">
        <v>218</v>
      </c>
      <c r="D384" s="15" t="s">
        <v>673</v>
      </c>
      <c r="E384" s="15" t="s">
        <v>21</v>
      </c>
      <c r="F384" s="39">
        <v>7.7</v>
      </c>
      <c r="G384" s="39" t="s">
        <v>126</v>
      </c>
      <c r="H384" s="38" t="s">
        <v>674</v>
      </c>
      <c r="I384" s="38" t="s">
        <v>675</v>
      </c>
      <c r="J384" s="38" t="s">
        <v>676</v>
      </c>
      <c r="K384" s="40">
        <v>6.9500000000000006E-2</v>
      </c>
      <c r="L384" s="41">
        <f t="shared" si="26"/>
        <v>7.1800000000000003E-2</v>
      </c>
      <c r="M384" s="50" t="s">
        <v>677</v>
      </c>
      <c r="N384" s="43">
        <v>45292</v>
      </c>
      <c r="O384" s="43" t="s">
        <v>1248</v>
      </c>
    </row>
    <row r="385" spans="1:15" ht="60" customHeight="1" x14ac:dyDescent="0.25">
      <c r="A385" s="38" t="s">
        <v>1242</v>
      </c>
      <c r="B385" s="77" t="s">
        <v>672</v>
      </c>
      <c r="C385" s="15" t="s">
        <v>218</v>
      </c>
      <c r="D385" s="15" t="s">
        <v>679</v>
      </c>
      <c r="E385" s="15" t="s">
        <v>21</v>
      </c>
      <c r="F385" s="39">
        <v>4.5</v>
      </c>
      <c r="G385" s="39" t="s">
        <v>126</v>
      </c>
      <c r="H385" s="38" t="s">
        <v>680</v>
      </c>
      <c r="I385" s="38" t="s">
        <v>681</v>
      </c>
      <c r="J385" s="38" t="s">
        <v>682</v>
      </c>
      <c r="K385" s="40">
        <v>3.7999999999999999E-2</v>
      </c>
      <c r="L385" s="41">
        <f t="shared" si="26"/>
        <v>4.0300000000000002E-2</v>
      </c>
      <c r="M385" s="50" t="s">
        <v>677</v>
      </c>
      <c r="N385" s="43">
        <v>45292</v>
      </c>
      <c r="O385" s="43" t="s">
        <v>1248</v>
      </c>
    </row>
    <row r="386" spans="1:15" ht="60" customHeight="1" x14ac:dyDescent="0.25">
      <c r="A386" s="59" t="s">
        <v>1242</v>
      </c>
      <c r="B386" s="77" t="s">
        <v>1290</v>
      </c>
      <c r="C386" s="15" t="s">
        <v>218</v>
      </c>
      <c r="D386" s="15" t="s">
        <v>1426</v>
      </c>
      <c r="E386" s="15" t="s">
        <v>21</v>
      </c>
      <c r="F386" s="39">
        <v>2</v>
      </c>
      <c r="G386" s="39">
        <v>0.09</v>
      </c>
      <c r="H386" s="38" t="s">
        <v>1427</v>
      </c>
      <c r="I386" s="38" t="s">
        <v>1428</v>
      </c>
      <c r="J386" s="38" t="s">
        <v>1429</v>
      </c>
      <c r="K386" s="40">
        <v>1.5800000000000002E-2</v>
      </c>
      <c r="L386" s="41">
        <f t="shared" si="26"/>
        <v>1.8100000000000002E-2</v>
      </c>
      <c r="M386" s="42">
        <v>31047</v>
      </c>
      <c r="N386" s="43">
        <v>45292</v>
      </c>
      <c r="O386" s="43" t="s">
        <v>1248</v>
      </c>
    </row>
    <row r="387" spans="1:15" ht="60" customHeight="1" x14ac:dyDescent="0.25">
      <c r="A387" s="52" t="s">
        <v>1242</v>
      </c>
      <c r="B387" s="77" t="s">
        <v>1290</v>
      </c>
      <c r="C387" s="15" t="s">
        <v>218</v>
      </c>
      <c r="D387" s="15" t="s">
        <v>1430</v>
      </c>
      <c r="E387" s="15" t="s">
        <v>21</v>
      </c>
      <c r="F387" s="39">
        <v>2</v>
      </c>
      <c r="G387" s="39">
        <v>0.09</v>
      </c>
      <c r="H387" s="38" t="s">
        <v>1431</v>
      </c>
      <c r="I387" s="38" t="s">
        <v>1432</v>
      </c>
      <c r="J387" s="38" t="s">
        <v>1433</v>
      </c>
      <c r="K387" s="40">
        <v>1.5800000000000002E-2</v>
      </c>
      <c r="L387" s="41">
        <f t="shared" si="26"/>
        <v>1.8100000000000002E-2</v>
      </c>
      <c r="M387" s="42">
        <v>31000</v>
      </c>
      <c r="N387" s="43">
        <v>45292</v>
      </c>
      <c r="O387" s="43" t="s">
        <v>1248</v>
      </c>
    </row>
    <row r="388" spans="1:15" ht="60" customHeight="1" x14ac:dyDescent="0.25">
      <c r="A388" s="38" t="s">
        <v>1242</v>
      </c>
      <c r="B388" s="77" t="s">
        <v>1290</v>
      </c>
      <c r="C388" s="15" t="s">
        <v>218</v>
      </c>
      <c r="D388" s="15" t="s">
        <v>1434</v>
      </c>
      <c r="E388" s="15" t="s">
        <v>21</v>
      </c>
      <c r="F388" s="39">
        <v>2</v>
      </c>
      <c r="G388" s="39">
        <v>0.09</v>
      </c>
      <c r="H388" s="38" t="s">
        <v>1435</v>
      </c>
      <c r="I388" s="38" t="s">
        <v>1436</v>
      </c>
      <c r="J388" s="58" t="s">
        <v>1437</v>
      </c>
      <c r="K388" s="40">
        <v>1.5800000000000002E-2</v>
      </c>
      <c r="L388" s="41">
        <f t="shared" si="26"/>
        <v>1.8100000000000002E-2</v>
      </c>
      <c r="M388" s="42">
        <v>31047</v>
      </c>
      <c r="N388" s="43">
        <v>45292</v>
      </c>
      <c r="O388" s="43" t="s">
        <v>1248</v>
      </c>
    </row>
    <row r="389" spans="1:15" ht="60" customHeight="1" x14ac:dyDescent="0.25">
      <c r="A389" s="38" t="s">
        <v>1242</v>
      </c>
      <c r="B389" s="77" t="s">
        <v>1290</v>
      </c>
      <c r="C389" s="15" t="s">
        <v>218</v>
      </c>
      <c r="D389" s="15" t="s">
        <v>1438</v>
      </c>
      <c r="E389" s="15" t="s">
        <v>21</v>
      </c>
      <c r="F389" s="39">
        <v>2</v>
      </c>
      <c r="G389" s="39">
        <v>0.09</v>
      </c>
      <c r="H389" s="38" t="s">
        <v>1439</v>
      </c>
      <c r="I389" s="38" t="s">
        <v>1440</v>
      </c>
      <c r="J389" s="58" t="s">
        <v>1441</v>
      </c>
      <c r="K389" s="40">
        <v>1.5800000000000002E-2</v>
      </c>
      <c r="L389" s="41">
        <f t="shared" si="26"/>
        <v>1.8100000000000002E-2</v>
      </c>
      <c r="M389" s="42">
        <v>31047</v>
      </c>
      <c r="N389" s="43">
        <v>45292</v>
      </c>
      <c r="O389" s="43" t="s">
        <v>1248</v>
      </c>
    </row>
    <row r="390" spans="1:15" ht="60" customHeight="1" x14ac:dyDescent="0.25">
      <c r="A390" s="38" t="s">
        <v>1242</v>
      </c>
      <c r="B390" s="15" t="s">
        <v>1442</v>
      </c>
      <c r="C390" s="15" t="s">
        <v>218</v>
      </c>
      <c r="D390" s="15" t="s">
        <v>1443</v>
      </c>
      <c r="E390" s="15" t="s">
        <v>21</v>
      </c>
      <c r="F390" s="39">
        <v>1.5</v>
      </c>
      <c r="G390" s="39">
        <v>7.0000000000000007E-2</v>
      </c>
      <c r="H390" s="38" t="s">
        <v>1444</v>
      </c>
      <c r="I390" s="38" t="s">
        <v>1445</v>
      </c>
      <c r="J390" s="38" t="s">
        <v>1446</v>
      </c>
      <c r="K390" s="40">
        <v>1.23E-2</v>
      </c>
      <c r="L390" s="41">
        <f t="shared" si="26"/>
        <v>1.46E-2</v>
      </c>
      <c r="M390" s="42">
        <v>42000</v>
      </c>
      <c r="N390" s="43">
        <v>45292</v>
      </c>
      <c r="O390" s="43" t="s">
        <v>1117</v>
      </c>
    </row>
    <row r="391" spans="1:15" ht="60" customHeight="1" x14ac:dyDescent="0.25">
      <c r="A391" s="38" t="s">
        <v>1242</v>
      </c>
      <c r="B391" s="15" t="s">
        <v>1442</v>
      </c>
      <c r="C391" s="15" t="s">
        <v>218</v>
      </c>
      <c r="D391" s="15" t="s">
        <v>1447</v>
      </c>
      <c r="E391" s="15" t="s">
        <v>21</v>
      </c>
      <c r="F391" s="39">
        <v>1.5</v>
      </c>
      <c r="G391" s="39">
        <v>7.0000000000000007E-2</v>
      </c>
      <c r="H391" s="38" t="s">
        <v>1448</v>
      </c>
      <c r="I391" s="38" t="s">
        <v>1449</v>
      </c>
      <c r="J391" s="38" t="s">
        <v>1450</v>
      </c>
      <c r="K391" s="40">
        <v>1.23E-2</v>
      </c>
      <c r="L391" s="41">
        <f t="shared" si="26"/>
        <v>1.46E-2</v>
      </c>
      <c r="M391" s="42">
        <v>41500</v>
      </c>
      <c r="N391" s="43">
        <v>45292</v>
      </c>
      <c r="O391" s="43" t="s">
        <v>1117</v>
      </c>
    </row>
    <row r="392" spans="1:15" ht="60" customHeight="1" x14ac:dyDescent="0.25">
      <c r="A392" s="38" t="s">
        <v>1242</v>
      </c>
      <c r="B392" s="77" t="s">
        <v>1451</v>
      </c>
      <c r="C392" s="15" t="s">
        <v>218</v>
      </c>
      <c r="D392" s="15" t="s">
        <v>1452</v>
      </c>
      <c r="E392" s="15" t="s">
        <v>21</v>
      </c>
      <c r="F392" s="39">
        <v>1.5</v>
      </c>
      <c r="G392" s="39">
        <v>0.04</v>
      </c>
      <c r="H392" s="38" t="s">
        <v>1453</v>
      </c>
      <c r="I392" s="38" t="s">
        <v>1454</v>
      </c>
      <c r="J392" s="38" t="s">
        <v>1455</v>
      </c>
      <c r="K392" s="40">
        <v>5.8200000000000002E-2</v>
      </c>
      <c r="L392" s="41">
        <f t="shared" si="26"/>
        <v>6.0499999999999998E-2</v>
      </c>
      <c r="M392" s="42">
        <v>41500</v>
      </c>
      <c r="N392" s="43">
        <v>45292</v>
      </c>
      <c r="O392" s="43" t="s">
        <v>1248</v>
      </c>
    </row>
    <row r="393" spans="1:15" ht="45" customHeight="1" x14ac:dyDescent="0.25">
      <c r="A393" s="38" t="s">
        <v>1242</v>
      </c>
      <c r="B393" s="77" t="s">
        <v>1290</v>
      </c>
      <c r="C393" s="15" t="s">
        <v>218</v>
      </c>
      <c r="D393" s="15" t="s">
        <v>1456</v>
      </c>
      <c r="E393" s="15" t="s">
        <v>21</v>
      </c>
      <c r="F393" s="39">
        <v>2</v>
      </c>
      <c r="G393" s="39">
        <v>0.03</v>
      </c>
      <c r="H393" s="38" t="s">
        <v>1457</v>
      </c>
      <c r="I393" s="55" t="s">
        <v>1458</v>
      </c>
      <c r="J393" s="55" t="s">
        <v>1459</v>
      </c>
      <c r="K393" s="40">
        <v>3.6400000000000002E-2</v>
      </c>
      <c r="L393" s="41">
        <f t="shared" si="26"/>
        <v>3.8699999999999998E-2</v>
      </c>
      <c r="M393" s="42">
        <v>31000</v>
      </c>
      <c r="N393" s="43">
        <v>45292</v>
      </c>
      <c r="O393" s="43" t="s">
        <v>1248</v>
      </c>
    </row>
    <row r="394" spans="1:15" ht="45" customHeight="1" x14ac:dyDescent="0.25">
      <c r="A394" s="38" t="s">
        <v>1242</v>
      </c>
      <c r="B394" s="15" t="s">
        <v>1370</v>
      </c>
      <c r="C394" s="15" t="s">
        <v>358</v>
      </c>
      <c r="D394" s="15" t="s">
        <v>697</v>
      </c>
      <c r="E394" s="15" t="s">
        <v>21</v>
      </c>
      <c r="F394" s="39">
        <v>4.92</v>
      </c>
      <c r="G394" s="39" t="s">
        <v>126</v>
      </c>
      <c r="H394" s="38" t="s">
        <v>698</v>
      </c>
      <c r="I394" s="38" t="s">
        <v>699</v>
      </c>
      <c r="J394" s="38" t="s">
        <v>700</v>
      </c>
      <c r="K394" s="40">
        <v>6.4899999999999999E-2</v>
      </c>
      <c r="L394" s="41">
        <f>K394+0.002</f>
        <v>6.6900000000000001E-2</v>
      </c>
      <c r="M394" s="42">
        <v>61380</v>
      </c>
      <c r="N394" s="43">
        <v>45292</v>
      </c>
      <c r="O394" s="43" t="s">
        <v>1248</v>
      </c>
    </row>
    <row r="395" spans="1:15" ht="45" customHeight="1" x14ac:dyDescent="0.25">
      <c r="A395" s="38" t="s">
        <v>1242</v>
      </c>
      <c r="B395" s="15" t="s">
        <v>672</v>
      </c>
      <c r="C395" s="15" t="s">
        <v>358</v>
      </c>
      <c r="D395" s="38" t="s">
        <v>697</v>
      </c>
      <c r="E395" s="15" t="s">
        <v>21</v>
      </c>
      <c r="F395" s="39">
        <v>4.92</v>
      </c>
      <c r="G395" s="39" t="s">
        <v>126</v>
      </c>
      <c r="H395" s="38" t="s">
        <v>698</v>
      </c>
      <c r="I395" s="38" t="s">
        <v>699</v>
      </c>
      <c r="J395" s="38" t="s">
        <v>700</v>
      </c>
      <c r="K395" s="40">
        <v>6.4899999999999999E-2</v>
      </c>
      <c r="L395" s="41">
        <f>K395+0.002</f>
        <v>6.6900000000000001E-2</v>
      </c>
      <c r="M395" s="42">
        <v>61380</v>
      </c>
      <c r="N395" s="43">
        <v>45292</v>
      </c>
      <c r="O395" s="43" t="s">
        <v>1248</v>
      </c>
    </row>
    <row r="396" spans="1:15" ht="45" customHeight="1" x14ac:dyDescent="0.25">
      <c r="A396" s="38" t="s">
        <v>1242</v>
      </c>
      <c r="B396" s="77" t="s">
        <v>672</v>
      </c>
      <c r="C396" s="15" t="s">
        <v>358</v>
      </c>
      <c r="D396" s="38" t="s">
        <v>775</v>
      </c>
      <c r="E396" s="15" t="s">
        <v>21</v>
      </c>
      <c r="F396" s="39">
        <v>4.5</v>
      </c>
      <c r="G396" s="39" t="s">
        <v>126</v>
      </c>
      <c r="H396" s="38" t="s">
        <v>776</v>
      </c>
      <c r="I396" s="38" t="s">
        <v>777</v>
      </c>
      <c r="J396" s="38" t="s">
        <v>778</v>
      </c>
      <c r="K396" s="40">
        <v>4.0800000000000003E-2</v>
      </c>
      <c r="L396" s="41">
        <f>K396+0.0023</f>
        <v>4.3099999999999999E-2</v>
      </c>
      <c r="M396" s="42">
        <v>60750</v>
      </c>
      <c r="N396" s="43">
        <v>45292</v>
      </c>
      <c r="O396" s="43" t="s">
        <v>1248</v>
      </c>
    </row>
    <row r="397" spans="1:15" ht="45" customHeight="1" x14ac:dyDescent="0.25">
      <c r="A397" s="38" t="s">
        <v>1242</v>
      </c>
      <c r="B397" s="38" t="s">
        <v>1370</v>
      </c>
      <c r="C397" s="15" t="s">
        <v>358</v>
      </c>
      <c r="D397" s="38" t="s">
        <v>1460</v>
      </c>
      <c r="E397" s="15" t="s">
        <v>21</v>
      </c>
      <c r="F397" s="39">
        <v>3.84</v>
      </c>
      <c r="G397" s="39" t="s">
        <v>126</v>
      </c>
      <c r="H397" s="38" t="s">
        <v>1461</v>
      </c>
      <c r="I397" s="38" t="s">
        <v>1462</v>
      </c>
      <c r="J397" s="38" t="s">
        <v>1463</v>
      </c>
      <c r="K397" s="40">
        <v>2.24E-2</v>
      </c>
      <c r="L397" s="41">
        <f>K397+0.002</f>
        <v>2.4399999999999998E-2</v>
      </c>
      <c r="M397" s="42">
        <v>61440</v>
      </c>
      <c r="N397" s="43">
        <v>45292</v>
      </c>
      <c r="O397" s="43" t="s">
        <v>1248</v>
      </c>
    </row>
    <row r="398" spans="1:15" ht="45" customHeight="1" x14ac:dyDescent="0.25">
      <c r="A398" s="38" t="s">
        <v>1242</v>
      </c>
      <c r="B398" s="38" t="s">
        <v>1328</v>
      </c>
      <c r="C398" s="15" t="s">
        <v>358</v>
      </c>
      <c r="D398" s="15" t="s">
        <v>1464</v>
      </c>
      <c r="E398" s="15" t="s">
        <v>21</v>
      </c>
      <c r="F398" s="39">
        <v>3.33</v>
      </c>
      <c r="G398" s="39">
        <v>0.5</v>
      </c>
      <c r="H398" s="38" t="s">
        <v>1465</v>
      </c>
      <c r="I398" s="38" t="s">
        <v>1466</v>
      </c>
      <c r="J398" s="38" t="s">
        <v>1467</v>
      </c>
      <c r="K398" s="40">
        <v>2.35E-2</v>
      </c>
      <c r="L398" s="41">
        <f t="shared" ref="L398:L403" si="27">K398+0.0023</f>
        <v>2.58E-2</v>
      </c>
      <c r="M398" s="42">
        <v>62028</v>
      </c>
      <c r="N398" s="43">
        <v>45292</v>
      </c>
      <c r="O398" s="43" t="s">
        <v>1468</v>
      </c>
    </row>
    <row r="399" spans="1:15" ht="45" customHeight="1" x14ac:dyDescent="0.25">
      <c r="A399" s="38" t="s">
        <v>1242</v>
      </c>
      <c r="B399" s="38" t="s">
        <v>1328</v>
      </c>
      <c r="C399" s="15" t="s">
        <v>358</v>
      </c>
      <c r="D399" s="15" t="s">
        <v>1469</v>
      </c>
      <c r="E399" s="15" t="s">
        <v>21</v>
      </c>
      <c r="F399" s="39">
        <v>3.33</v>
      </c>
      <c r="G399" s="39">
        <v>0.5</v>
      </c>
      <c r="H399" s="38" t="s">
        <v>1470</v>
      </c>
      <c r="I399" s="38" t="s">
        <v>1471</v>
      </c>
      <c r="J399" s="38" t="s">
        <v>1472</v>
      </c>
      <c r="K399" s="40">
        <v>2.35E-2</v>
      </c>
      <c r="L399" s="41">
        <f t="shared" si="27"/>
        <v>2.58E-2</v>
      </c>
      <c r="M399" s="42">
        <v>62028</v>
      </c>
      <c r="N399" s="43">
        <v>45292</v>
      </c>
      <c r="O399" s="43" t="s">
        <v>1468</v>
      </c>
    </row>
    <row r="400" spans="1:15" ht="45" customHeight="1" x14ac:dyDescent="0.25">
      <c r="A400" s="38" t="s">
        <v>1242</v>
      </c>
      <c r="B400" s="38" t="s">
        <v>1328</v>
      </c>
      <c r="C400" s="15" t="s">
        <v>358</v>
      </c>
      <c r="D400" s="15" t="s">
        <v>1473</v>
      </c>
      <c r="E400" s="15" t="s">
        <v>21</v>
      </c>
      <c r="F400" s="39">
        <v>3.33</v>
      </c>
      <c r="G400" s="39">
        <v>0.5</v>
      </c>
      <c r="H400" s="38" t="s">
        <v>1474</v>
      </c>
      <c r="I400" s="38" t="s">
        <v>1475</v>
      </c>
      <c r="J400" s="38" t="s">
        <v>1476</v>
      </c>
      <c r="K400" s="40">
        <v>2.35E-2</v>
      </c>
      <c r="L400" s="41">
        <f t="shared" si="27"/>
        <v>2.58E-2</v>
      </c>
      <c r="M400" s="42">
        <v>62028</v>
      </c>
      <c r="N400" s="43">
        <v>45292</v>
      </c>
      <c r="O400" s="43" t="s">
        <v>1468</v>
      </c>
    </row>
    <row r="401" spans="1:15" ht="45" customHeight="1" x14ac:dyDescent="0.25">
      <c r="A401" s="38" t="s">
        <v>1242</v>
      </c>
      <c r="B401" s="38" t="s">
        <v>1328</v>
      </c>
      <c r="C401" s="15" t="s">
        <v>358</v>
      </c>
      <c r="D401" s="15" t="s">
        <v>1477</v>
      </c>
      <c r="E401" s="15" t="s">
        <v>21</v>
      </c>
      <c r="F401" s="39">
        <v>3.33</v>
      </c>
      <c r="G401" s="39">
        <v>0.5</v>
      </c>
      <c r="H401" s="38" t="s">
        <v>1478</v>
      </c>
      <c r="I401" s="38" t="s">
        <v>1479</v>
      </c>
      <c r="J401" s="38" t="s">
        <v>1480</v>
      </c>
      <c r="K401" s="40">
        <v>2.35E-2</v>
      </c>
      <c r="L401" s="41">
        <f t="shared" si="27"/>
        <v>2.58E-2</v>
      </c>
      <c r="M401" s="42">
        <v>62028</v>
      </c>
      <c r="N401" s="43">
        <v>45292</v>
      </c>
      <c r="O401" s="43" t="s">
        <v>1468</v>
      </c>
    </row>
    <row r="402" spans="1:15" ht="45" customHeight="1" x14ac:dyDescent="0.25">
      <c r="A402" s="38" t="s">
        <v>1242</v>
      </c>
      <c r="B402" s="77" t="s">
        <v>1067</v>
      </c>
      <c r="C402" s="15" t="s">
        <v>1006</v>
      </c>
      <c r="D402" s="38" t="s">
        <v>1481</v>
      </c>
      <c r="E402" s="15" t="s">
        <v>21</v>
      </c>
      <c r="F402" s="39">
        <v>1.5</v>
      </c>
      <c r="G402" s="39">
        <v>3.4000000000000002E-2</v>
      </c>
      <c r="H402" s="38" t="s">
        <v>1482</v>
      </c>
      <c r="I402" s="38" t="s">
        <v>1483</v>
      </c>
      <c r="J402" s="38" t="s">
        <v>126</v>
      </c>
      <c r="K402" s="40">
        <v>2.0799999999999999E-2</v>
      </c>
      <c r="L402" s="41">
        <f t="shared" si="27"/>
        <v>2.3099999999999999E-2</v>
      </c>
      <c r="M402" s="42">
        <v>41500</v>
      </c>
      <c r="N402" s="43">
        <v>45292</v>
      </c>
      <c r="O402" s="43" t="s">
        <v>588</v>
      </c>
    </row>
    <row r="403" spans="1:15" ht="45" customHeight="1" x14ac:dyDescent="0.25">
      <c r="A403" s="59" t="s">
        <v>1242</v>
      </c>
      <c r="B403" s="78" t="s">
        <v>672</v>
      </c>
      <c r="C403" s="50" t="s">
        <v>1006</v>
      </c>
      <c r="D403" s="59" t="s">
        <v>1068</v>
      </c>
      <c r="E403" s="50" t="s">
        <v>21</v>
      </c>
      <c r="F403" s="51">
        <v>1.89</v>
      </c>
      <c r="G403" s="51" t="s">
        <v>126</v>
      </c>
      <c r="H403" s="59" t="s">
        <v>1069</v>
      </c>
      <c r="I403" s="59" t="s">
        <v>21</v>
      </c>
      <c r="J403" s="59" t="s">
        <v>1070</v>
      </c>
      <c r="K403" s="41">
        <v>2.06E-2</v>
      </c>
      <c r="L403" s="41">
        <f t="shared" si="27"/>
        <v>2.29E-2</v>
      </c>
      <c r="M403" s="53">
        <v>60386</v>
      </c>
      <c r="N403" s="43">
        <v>45292</v>
      </c>
      <c r="O403" s="43" t="s">
        <v>1248</v>
      </c>
    </row>
    <row r="404" spans="1:15" ht="45" customHeight="1" x14ac:dyDescent="0.25">
      <c r="A404" s="38" t="s">
        <v>1242</v>
      </c>
      <c r="B404" s="77" t="s">
        <v>672</v>
      </c>
      <c r="C404" s="15" t="s">
        <v>1006</v>
      </c>
      <c r="D404" s="38" t="s">
        <v>1075</v>
      </c>
      <c r="E404" s="15" t="s">
        <v>21</v>
      </c>
      <c r="F404" s="39">
        <v>4.5</v>
      </c>
      <c r="G404" s="39">
        <v>0.14000000000000001</v>
      </c>
      <c r="H404" s="38">
        <v>12539002133</v>
      </c>
      <c r="I404" s="38" t="s">
        <v>21</v>
      </c>
      <c r="J404" s="38" t="s">
        <v>1076</v>
      </c>
      <c r="K404" s="40">
        <v>8.2699999999999996E-2</v>
      </c>
      <c r="L404" s="41">
        <f>K404+0.002</f>
        <v>8.4699999999999998E-2</v>
      </c>
      <c r="M404" s="53">
        <v>61200</v>
      </c>
      <c r="N404" s="43">
        <v>45292</v>
      </c>
      <c r="O404" s="43" t="s">
        <v>1484</v>
      </c>
    </row>
    <row r="405" spans="1:15" ht="114.95" customHeight="1" x14ac:dyDescent="0.25">
      <c r="A405" s="38" t="s">
        <v>1242</v>
      </c>
      <c r="B405" s="15" t="s">
        <v>1074</v>
      </c>
      <c r="C405" s="15" t="s">
        <v>1006</v>
      </c>
      <c r="D405" s="38" t="s">
        <v>1078</v>
      </c>
      <c r="E405" s="15" t="s">
        <v>334</v>
      </c>
      <c r="F405" s="39">
        <v>6.56</v>
      </c>
      <c r="G405" s="39">
        <v>0.13</v>
      </c>
      <c r="H405" s="38" t="s">
        <v>1079</v>
      </c>
      <c r="I405" s="38" t="s">
        <v>21</v>
      </c>
      <c r="J405" s="38" t="s">
        <v>1080</v>
      </c>
      <c r="K405" s="40">
        <v>0.16800000000000001</v>
      </c>
      <c r="L405" s="41">
        <f>K405+0.002</f>
        <v>0.17</v>
      </c>
      <c r="M405" s="42">
        <v>9456</v>
      </c>
      <c r="N405" s="43">
        <v>45292</v>
      </c>
      <c r="O405" s="43" t="s">
        <v>1117</v>
      </c>
    </row>
    <row r="406" spans="1:15" ht="45" customHeight="1" x14ac:dyDescent="0.25">
      <c r="A406" s="38" t="s">
        <v>1242</v>
      </c>
      <c r="B406" s="77" t="s">
        <v>1485</v>
      </c>
      <c r="C406" s="15" t="s">
        <v>1006</v>
      </c>
      <c r="D406" s="15" t="s">
        <v>1486</v>
      </c>
      <c r="E406" s="15" t="s">
        <v>21</v>
      </c>
      <c r="F406" s="39">
        <v>4.9400000000000004</v>
      </c>
      <c r="G406" s="39">
        <v>0.02</v>
      </c>
      <c r="H406" s="38">
        <v>12539002149</v>
      </c>
      <c r="I406" s="55" t="s">
        <v>1487</v>
      </c>
      <c r="J406" s="55" t="s">
        <v>1488</v>
      </c>
      <c r="K406" s="40">
        <v>9.4500000000000001E-2</v>
      </c>
      <c r="L406" s="41">
        <f>K406+0.002</f>
        <v>9.6500000000000002E-2</v>
      </c>
      <c r="M406" s="42">
        <v>12800</v>
      </c>
      <c r="N406" s="43">
        <v>45292</v>
      </c>
      <c r="O406" s="43" t="s">
        <v>1489</v>
      </c>
    </row>
    <row r="407" spans="1:15" ht="45" customHeight="1" x14ac:dyDescent="0.25">
      <c r="A407" s="38" t="s">
        <v>1242</v>
      </c>
      <c r="B407" s="77" t="s">
        <v>1290</v>
      </c>
      <c r="C407" s="15" t="s">
        <v>1006</v>
      </c>
      <c r="D407" s="44" t="s">
        <v>1490</v>
      </c>
      <c r="E407" s="50" t="s">
        <v>21</v>
      </c>
      <c r="F407" s="26">
        <v>2</v>
      </c>
      <c r="G407" s="26">
        <v>0.04</v>
      </c>
      <c r="H407" s="75">
        <v>12539002484</v>
      </c>
      <c r="I407" s="75" t="s">
        <v>21</v>
      </c>
      <c r="J407" s="73" t="s">
        <v>1491</v>
      </c>
      <c r="K407" s="28">
        <v>0.04</v>
      </c>
      <c r="L407" s="28">
        <f>K407+0.0023</f>
        <v>4.2300000000000004E-2</v>
      </c>
      <c r="M407" s="42">
        <v>31000</v>
      </c>
      <c r="N407" s="43">
        <v>45292</v>
      </c>
      <c r="O407" s="43" t="s">
        <v>25</v>
      </c>
    </row>
    <row r="408" spans="1:15" ht="45" x14ac:dyDescent="0.25">
      <c r="A408" s="38" t="s">
        <v>1492</v>
      </c>
      <c r="B408" s="15" t="s">
        <v>18</v>
      </c>
      <c r="C408" s="15" t="s">
        <v>19</v>
      </c>
      <c r="D408" s="15" t="s">
        <v>1493</v>
      </c>
      <c r="E408" s="15" t="s">
        <v>21</v>
      </c>
      <c r="F408" s="39">
        <v>4.75</v>
      </c>
      <c r="G408" s="39">
        <v>0.15</v>
      </c>
      <c r="H408" s="38" t="s">
        <v>1494</v>
      </c>
      <c r="I408" s="38" t="s">
        <v>1495</v>
      </c>
      <c r="J408" s="38" t="s">
        <v>1496</v>
      </c>
      <c r="K408" s="40">
        <v>0.1051</v>
      </c>
      <c r="L408" s="41">
        <f>K408+0.002</f>
        <v>0.1071</v>
      </c>
      <c r="M408" s="50" t="s">
        <v>677</v>
      </c>
      <c r="N408" s="43">
        <v>45108</v>
      </c>
      <c r="O408" s="43" t="s">
        <v>1090</v>
      </c>
    </row>
    <row r="409" spans="1:15" ht="45" x14ac:dyDescent="0.25">
      <c r="A409" s="38" t="s">
        <v>1492</v>
      </c>
      <c r="B409" s="15" t="s">
        <v>206</v>
      </c>
      <c r="C409" s="15" t="s">
        <v>19</v>
      </c>
      <c r="D409" s="15" t="s">
        <v>1497</v>
      </c>
      <c r="E409" s="15" t="s">
        <v>21</v>
      </c>
      <c r="F409" s="39">
        <v>0.68</v>
      </c>
      <c r="G409" s="39">
        <v>0.02</v>
      </c>
      <c r="H409" s="38" t="s">
        <v>1498</v>
      </c>
      <c r="I409" s="38" t="s">
        <v>1499</v>
      </c>
      <c r="J409" s="38" t="s">
        <v>1500</v>
      </c>
      <c r="K409" s="40">
        <v>1.2999999999999999E-2</v>
      </c>
      <c r="L409" s="41">
        <f>K409+0.0023</f>
        <v>1.5299999999999999E-2</v>
      </c>
      <c r="M409" s="50" t="s">
        <v>677</v>
      </c>
      <c r="N409" s="43">
        <v>45108</v>
      </c>
      <c r="O409" s="43" t="s">
        <v>1090</v>
      </c>
    </row>
    <row r="410" spans="1:15" ht="45" customHeight="1" x14ac:dyDescent="0.25">
      <c r="A410" s="38" t="s">
        <v>1492</v>
      </c>
      <c r="B410" s="15" t="s">
        <v>206</v>
      </c>
      <c r="C410" s="15" t="s">
        <v>19</v>
      </c>
      <c r="D410" s="15" t="s">
        <v>1501</v>
      </c>
      <c r="E410" s="15" t="s">
        <v>21</v>
      </c>
      <c r="F410" s="39">
        <v>5.09</v>
      </c>
      <c r="G410" s="39">
        <v>0.14000000000000001</v>
      </c>
      <c r="H410" s="38" t="s">
        <v>1502</v>
      </c>
      <c r="I410" s="38" t="s">
        <v>1503</v>
      </c>
      <c r="J410" s="38" t="s">
        <v>1504</v>
      </c>
      <c r="K410" s="40">
        <v>9.2100000000000001E-2</v>
      </c>
      <c r="L410" s="41">
        <f>K410+0.002</f>
        <v>9.4100000000000003E-2</v>
      </c>
      <c r="M410" s="50" t="s">
        <v>677</v>
      </c>
      <c r="N410" s="43">
        <v>45108</v>
      </c>
      <c r="O410" s="43" t="s">
        <v>1090</v>
      </c>
    </row>
    <row r="411" spans="1:15" ht="45" customHeight="1" x14ac:dyDescent="0.25">
      <c r="A411" s="38" t="s">
        <v>1492</v>
      </c>
      <c r="B411" s="15" t="s">
        <v>206</v>
      </c>
      <c r="C411" s="15" t="s">
        <v>19</v>
      </c>
      <c r="D411" s="15" t="s">
        <v>1501</v>
      </c>
      <c r="E411" s="15" t="s">
        <v>21</v>
      </c>
      <c r="F411" s="39">
        <v>5.09</v>
      </c>
      <c r="G411" s="39">
        <v>0.14000000000000001</v>
      </c>
      <c r="H411" s="58" t="s">
        <v>1505</v>
      </c>
      <c r="I411" s="38" t="s">
        <v>1503</v>
      </c>
      <c r="J411" s="38" t="s">
        <v>1504</v>
      </c>
      <c r="K411" s="40">
        <v>9.2100000000000001E-2</v>
      </c>
      <c r="L411" s="41">
        <f>K411+0.002</f>
        <v>9.4100000000000003E-2</v>
      </c>
      <c r="M411" s="50" t="s">
        <v>677</v>
      </c>
      <c r="N411" s="43">
        <v>45108</v>
      </c>
      <c r="O411" s="43" t="s">
        <v>1090</v>
      </c>
    </row>
    <row r="412" spans="1:15" ht="57" customHeight="1" x14ac:dyDescent="0.25">
      <c r="A412" s="38" t="s">
        <v>1492</v>
      </c>
      <c r="B412" s="15" t="s">
        <v>1506</v>
      </c>
      <c r="C412" s="15" t="s">
        <v>19</v>
      </c>
      <c r="D412" s="15" t="s">
        <v>1507</v>
      </c>
      <c r="E412" s="15" t="s">
        <v>21</v>
      </c>
      <c r="F412" s="39">
        <v>1.4</v>
      </c>
      <c r="G412" s="39">
        <v>6.9999999999999993E-2</v>
      </c>
      <c r="H412" s="38" t="s">
        <v>1508</v>
      </c>
      <c r="I412" s="38" t="s">
        <v>1509</v>
      </c>
      <c r="J412" s="38" t="s">
        <v>1510</v>
      </c>
      <c r="K412" s="40">
        <v>0.54169999999999996</v>
      </c>
      <c r="L412" s="41">
        <f>K412+0.0023</f>
        <v>0.54399999999999993</v>
      </c>
      <c r="M412" s="50" t="s">
        <v>677</v>
      </c>
      <c r="N412" s="43">
        <v>45108</v>
      </c>
      <c r="O412" s="43" t="s">
        <v>1090</v>
      </c>
    </row>
    <row r="413" spans="1:15" ht="45" customHeight="1" x14ac:dyDescent="0.25">
      <c r="A413" s="38" t="s">
        <v>1492</v>
      </c>
      <c r="B413" s="15" t="s">
        <v>1511</v>
      </c>
      <c r="C413" s="15" t="s">
        <v>19</v>
      </c>
      <c r="D413" s="15" t="s">
        <v>1512</v>
      </c>
      <c r="E413" s="15" t="s">
        <v>21</v>
      </c>
      <c r="F413" s="39">
        <v>5.13</v>
      </c>
      <c r="G413" s="39">
        <v>0.14000000000000001</v>
      </c>
      <c r="H413" s="38" t="s">
        <v>1513</v>
      </c>
      <c r="I413" s="38" t="s">
        <v>1514</v>
      </c>
      <c r="J413" s="38" t="s">
        <v>1515</v>
      </c>
      <c r="K413" s="40">
        <v>5.91E-2</v>
      </c>
      <c r="L413" s="41">
        <f>K413+0.002</f>
        <v>6.1100000000000002E-2</v>
      </c>
      <c r="M413" s="50" t="s">
        <v>677</v>
      </c>
      <c r="N413" s="43">
        <v>45108</v>
      </c>
      <c r="O413" s="43" t="s">
        <v>1090</v>
      </c>
    </row>
    <row r="414" spans="1:15" ht="45" customHeight="1" x14ac:dyDescent="0.25">
      <c r="A414" s="38" t="s">
        <v>1492</v>
      </c>
      <c r="B414" s="15" t="s">
        <v>1511</v>
      </c>
      <c r="C414" s="15" t="s">
        <v>19</v>
      </c>
      <c r="D414" s="15" t="s">
        <v>1512</v>
      </c>
      <c r="E414" s="15" t="s">
        <v>21</v>
      </c>
      <c r="F414" s="39">
        <v>5.13</v>
      </c>
      <c r="G414" s="39">
        <v>0.14000000000000001</v>
      </c>
      <c r="H414" s="58" t="s">
        <v>1516</v>
      </c>
      <c r="I414" s="38" t="s">
        <v>1514</v>
      </c>
      <c r="J414" s="38" t="s">
        <v>1515</v>
      </c>
      <c r="K414" s="40">
        <v>5.91E-2</v>
      </c>
      <c r="L414" s="41">
        <f>K414+0.002</f>
        <v>6.1100000000000002E-2</v>
      </c>
      <c r="M414" s="50" t="s">
        <v>677</v>
      </c>
      <c r="N414" s="43">
        <v>45108</v>
      </c>
      <c r="O414" s="43" t="s">
        <v>1090</v>
      </c>
    </row>
    <row r="415" spans="1:15" ht="30" customHeight="1" x14ac:dyDescent="0.25">
      <c r="A415" s="38" t="s">
        <v>1492</v>
      </c>
      <c r="B415" s="15" t="s">
        <v>1511</v>
      </c>
      <c r="C415" s="15" t="s">
        <v>19</v>
      </c>
      <c r="D415" s="15" t="s">
        <v>1517</v>
      </c>
      <c r="E415" s="15" t="s">
        <v>21</v>
      </c>
      <c r="F415" s="39">
        <v>0.74</v>
      </c>
      <c r="G415" s="39">
        <v>0.02</v>
      </c>
      <c r="H415" s="38" t="s">
        <v>1518</v>
      </c>
      <c r="I415" s="38" t="s">
        <v>1519</v>
      </c>
      <c r="J415" s="38" t="s">
        <v>1520</v>
      </c>
      <c r="K415" s="40">
        <v>1.2E-2</v>
      </c>
      <c r="L415" s="41">
        <f>K415+0.0023</f>
        <v>1.43E-2</v>
      </c>
      <c r="M415" s="50" t="s">
        <v>677</v>
      </c>
      <c r="N415" s="43">
        <v>45108</v>
      </c>
      <c r="O415" s="43" t="s">
        <v>1090</v>
      </c>
    </row>
    <row r="416" spans="1:15" ht="45" customHeight="1" x14ac:dyDescent="0.25">
      <c r="A416" s="38" t="s">
        <v>1492</v>
      </c>
      <c r="B416" s="15" t="s">
        <v>1485</v>
      </c>
      <c r="C416" s="15" t="s">
        <v>19</v>
      </c>
      <c r="D416" s="15" t="s">
        <v>1521</v>
      </c>
      <c r="E416" s="15" t="s">
        <v>21</v>
      </c>
      <c r="F416" s="39">
        <v>5.14</v>
      </c>
      <c r="G416" s="39">
        <v>0.11</v>
      </c>
      <c r="H416" s="38" t="s">
        <v>1522</v>
      </c>
      <c r="I416" s="38" t="s">
        <v>1523</v>
      </c>
      <c r="J416" s="38" t="s">
        <v>1524</v>
      </c>
      <c r="K416" s="40">
        <v>3.8800000000000001E-2</v>
      </c>
      <c r="L416" s="41">
        <f>K416+0.002</f>
        <v>4.0800000000000003E-2</v>
      </c>
      <c r="M416" s="50" t="s">
        <v>677</v>
      </c>
      <c r="N416" s="43">
        <v>45108</v>
      </c>
      <c r="O416" s="43" t="s">
        <v>1090</v>
      </c>
    </row>
    <row r="417" spans="1:15" ht="45" customHeight="1" x14ac:dyDescent="0.25">
      <c r="A417" s="38" t="s">
        <v>1492</v>
      </c>
      <c r="B417" s="15" t="s">
        <v>1511</v>
      </c>
      <c r="C417" s="15" t="s">
        <v>19</v>
      </c>
      <c r="D417" s="15" t="s">
        <v>1525</v>
      </c>
      <c r="E417" s="15" t="s">
        <v>21</v>
      </c>
      <c r="F417" s="39">
        <v>0.81</v>
      </c>
      <c r="G417" s="39">
        <v>0.02</v>
      </c>
      <c r="H417" s="38" t="s">
        <v>1526</v>
      </c>
      <c r="I417" s="38" t="s">
        <v>1527</v>
      </c>
      <c r="J417" s="38" t="s">
        <v>1528</v>
      </c>
      <c r="K417" s="40">
        <v>2.9100000000000001E-2</v>
      </c>
      <c r="L417" s="41">
        <f>K417+0.0023</f>
        <v>3.1399999999999997E-2</v>
      </c>
      <c r="M417" s="50" t="s">
        <v>677</v>
      </c>
      <c r="N417" s="43">
        <v>45108</v>
      </c>
      <c r="O417" s="43" t="s">
        <v>1090</v>
      </c>
    </row>
    <row r="418" spans="1:15" ht="45" x14ac:dyDescent="0.25">
      <c r="A418" s="38" t="s">
        <v>1492</v>
      </c>
      <c r="B418" s="15" t="s">
        <v>1511</v>
      </c>
      <c r="C418" s="15" t="s">
        <v>19</v>
      </c>
      <c r="D418" s="15" t="s">
        <v>1529</v>
      </c>
      <c r="E418" s="15" t="s">
        <v>21</v>
      </c>
      <c r="F418" s="39">
        <v>1.01</v>
      </c>
      <c r="G418" s="39">
        <v>0.03</v>
      </c>
      <c r="H418" s="38" t="s">
        <v>1530</v>
      </c>
      <c r="I418" s="38">
        <v>70074674490</v>
      </c>
      <c r="J418" s="38">
        <v>70074674483</v>
      </c>
      <c r="K418" s="40">
        <v>2.9100000000000001E-2</v>
      </c>
      <c r="L418" s="41">
        <f>K418+0.0023</f>
        <v>3.1399999999999997E-2</v>
      </c>
      <c r="M418" s="50" t="s">
        <v>677</v>
      </c>
      <c r="N418" s="43">
        <v>45108</v>
      </c>
      <c r="O418" s="43" t="s">
        <v>1090</v>
      </c>
    </row>
    <row r="419" spans="1:15" ht="114.95" customHeight="1" x14ac:dyDescent="0.25">
      <c r="A419" s="38" t="s">
        <v>1492</v>
      </c>
      <c r="B419" s="15" t="s">
        <v>1506</v>
      </c>
      <c r="C419" s="38" t="s">
        <v>207</v>
      </c>
      <c r="D419" s="15" t="s">
        <v>1531</v>
      </c>
      <c r="E419" s="15" t="s">
        <v>334</v>
      </c>
      <c r="F419" s="39">
        <v>1.5</v>
      </c>
      <c r="G419" s="39">
        <v>0.08</v>
      </c>
      <c r="H419" s="38" t="s">
        <v>1532</v>
      </c>
      <c r="I419" s="38" t="s">
        <v>1533</v>
      </c>
      <c r="J419" s="38" t="s">
        <v>1534</v>
      </c>
      <c r="K419" s="40">
        <v>1.5824</v>
      </c>
      <c r="L419" s="41">
        <f>K419+0.002</f>
        <v>1.5844</v>
      </c>
      <c r="M419" s="50" t="s">
        <v>677</v>
      </c>
      <c r="N419" s="43">
        <v>45108</v>
      </c>
      <c r="O419" s="43" t="s">
        <v>1090</v>
      </c>
    </row>
    <row r="420" spans="1:15" ht="45" customHeight="1" x14ac:dyDescent="0.25">
      <c r="A420" s="38" t="s">
        <v>1492</v>
      </c>
      <c r="B420" s="15" t="s">
        <v>1511</v>
      </c>
      <c r="C420" s="38" t="s">
        <v>207</v>
      </c>
      <c r="D420" s="15" t="s">
        <v>1535</v>
      </c>
      <c r="E420" s="15" t="s">
        <v>21</v>
      </c>
      <c r="F420" s="39">
        <v>0.74</v>
      </c>
      <c r="G420" s="39">
        <v>0.02</v>
      </c>
      <c r="H420" s="74" t="s">
        <v>1536</v>
      </c>
      <c r="I420" s="54" t="s">
        <v>1537</v>
      </c>
      <c r="J420" s="74" t="s">
        <v>1538</v>
      </c>
      <c r="K420" s="40">
        <v>0.01</v>
      </c>
      <c r="L420" s="41">
        <f>K420+0.0023</f>
        <v>1.23E-2</v>
      </c>
      <c r="M420" s="50" t="s">
        <v>677</v>
      </c>
      <c r="N420" s="43">
        <v>45108</v>
      </c>
      <c r="O420" s="43" t="s">
        <v>1090</v>
      </c>
    </row>
    <row r="421" spans="1:15" ht="45" customHeight="1" x14ac:dyDescent="0.25">
      <c r="A421" s="38" t="s">
        <v>1492</v>
      </c>
      <c r="B421" s="15" t="s">
        <v>1511</v>
      </c>
      <c r="C421" s="38" t="s">
        <v>207</v>
      </c>
      <c r="D421" s="15" t="s">
        <v>1539</v>
      </c>
      <c r="E421" s="15" t="s">
        <v>21</v>
      </c>
      <c r="F421" s="39">
        <v>5</v>
      </c>
      <c r="G421" s="39">
        <v>0.14000000000000001</v>
      </c>
      <c r="H421" s="59" t="s">
        <v>1540</v>
      </c>
      <c r="I421" s="38" t="s">
        <v>1541</v>
      </c>
      <c r="J421" s="59" t="s">
        <v>1542</v>
      </c>
      <c r="K421" s="40">
        <v>4.7300000000000002E-2</v>
      </c>
      <c r="L421" s="41">
        <f>K421+0.002</f>
        <v>4.9300000000000004E-2</v>
      </c>
      <c r="M421" s="50" t="s">
        <v>677</v>
      </c>
      <c r="N421" s="43">
        <v>45108</v>
      </c>
      <c r="O421" s="43" t="s">
        <v>1090</v>
      </c>
    </row>
    <row r="422" spans="1:15" ht="45" customHeight="1" x14ac:dyDescent="0.25">
      <c r="A422" s="38" t="s">
        <v>1492</v>
      </c>
      <c r="B422" s="15" t="s">
        <v>1511</v>
      </c>
      <c r="C422" s="38" t="s">
        <v>207</v>
      </c>
      <c r="D422" s="15" t="s">
        <v>1543</v>
      </c>
      <c r="E422" s="15" t="s">
        <v>21</v>
      </c>
      <c r="F422" s="51">
        <v>0.8</v>
      </c>
      <c r="G422" s="39">
        <v>0.03</v>
      </c>
      <c r="H422" s="59" t="s">
        <v>1544</v>
      </c>
      <c r="I422" s="38" t="s">
        <v>1545</v>
      </c>
      <c r="J422" s="59" t="s">
        <v>1546</v>
      </c>
      <c r="K422" s="40">
        <v>2.5000000000000001E-2</v>
      </c>
      <c r="L422" s="41">
        <f>K422+0.0023</f>
        <v>2.7300000000000001E-2</v>
      </c>
      <c r="M422" s="50" t="s">
        <v>677</v>
      </c>
      <c r="N422" s="43">
        <v>45108</v>
      </c>
      <c r="O422" s="43" t="s">
        <v>1090</v>
      </c>
    </row>
    <row r="423" spans="1:15" ht="45" customHeight="1" x14ac:dyDescent="0.25">
      <c r="A423" s="38" t="s">
        <v>1492</v>
      </c>
      <c r="B423" s="15" t="s">
        <v>1511</v>
      </c>
      <c r="C423" s="38" t="s">
        <v>207</v>
      </c>
      <c r="D423" s="15" t="s">
        <v>1547</v>
      </c>
      <c r="E423" s="15" t="s">
        <v>21</v>
      </c>
      <c r="F423" s="39">
        <v>0.71</v>
      </c>
      <c r="G423" s="39">
        <v>0.02</v>
      </c>
      <c r="H423" s="79" t="s">
        <v>1548</v>
      </c>
      <c r="I423" s="59" t="s">
        <v>1549</v>
      </c>
      <c r="J423" s="59" t="s">
        <v>1550</v>
      </c>
      <c r="K423" s="40">
        <v>2.5000000000000001E-2</v>
      </c>
      <c r="L423" s="41">
        <f t="shared" ref="L423:L425" si="28">K423+0.0023</f>
        <v>2.7300000000000001E-2</v>
      </c>
      <c r="M423" s="50" t="s">
        <v>677</v>
      </c>
      <c r="N423" s="43">
        <v>45108</v>
      </c>
      <c r="O423" s="43" t="s">
        <v>1090</v>
      </c>
    </row>
    <row r="424" spans="1:15" ht="45" customHeight="1" x14ac:dyDescent="0.25">
      <c r="A424" s="38" t="s">
        <v>1492</v>
      </c>
      <c r="B424" s="15" t="s">
        <v>1511</v>
      </c>
      <c r="C424" s="38" t="s">
        <v>207</v>
      </c>
      <c r="D424" s="15" t="s">
        <v>1551</v>
      </c>
      <c r="E424" s="15" t="s">
        <v>21</v>
      </c>
      <c r="F424" s="39">
        <v>0.86</v>
      </c>
      <c r="G424" s="39">
        <v>0.02</v>
      </c>
      <c r="H424" s="59" t="s">
        <v>1552</v>
      </c>
      <c r="I424" s="59" t="s">
        <v>1553</v>
      </c>
      <c r="J424" s="59" t="s">
        <v>1554</v>
      </c>
      <c r="K424" s="40">
        <v>2.5000000000000001E-2</v>
      </c>
      <c r="L424" s="41">
        <f t="shared" si="28"/>
        <v>2.7300000000000001E-2</v>
      </c>
      <c r="M424" s="50" t="s">
        <v>677</v>
      </c>
      <c r="N424" s="43">
        <v>45108</v>
      </c>
      <c r="O424" s="43" t="s">
        <v>1090</v>
      </c>
    </row>
    <row r="425" spans="1:15" ht="45" customHeight="1" x14ac:dyDescent="0.25">
      <c r="A425" s="38" t="s">
        <v>1492</v>
      </c>
      <c r="B425" s="15" t="s">
        <v>1511</v>
      </c>
      <c r="C425" s="38" t="s">
        <v>207</v>
      </c>
      <c r="D425" s="15" t="s">
        <v>1555</v>
      </c>
      <c r="E425" s="15" t="s">
        <v>21</v>
      </c>
      <c r="F425" s="39">
        <v>1.01</v>
      </c>
      <c r="G425" s="39">
        <v>0.03</v>
      </c>
      <c r="H425" s="38" t="s">
        <v>1556</v>
      </c>
      <c r="I425" s="59" t="s">
        <v>1557</v>
      </c>
      <c r="J425" s="59" t="s">
        <v>1558</v>
      </c>
      <c r="K425" s="40">
        <v>2.5000000000000001E-2</v>
      </c>
      <c r="L425" s="41">
        <f t="shared" si="28"/>
        <v>2.7300000000000001E-2</v>
      </c>
      <c r="M425" s="50" t="s">
        <v>677</v>
      </c>
      <c r="N425" s="43">
        <v>45108</v>
      </c>
      <c r="O425" s="43" t="s">
        <v>1090</v>
      </c>
    </row>
    <row r="426" spans="1:15" ht="45" customHeight="1" x14ac:dyDescent="0.25">
      <c r="A426" s="38" t="s">
        <v>1492</v>
      </c>
      <c r="B426" s="15" t="s">
        <v>1559</v>
      </c>
      <c r="C426" s="38" t="s">
        <v>207</v>
      </c>
      <c r="D426" s="15" t="s">
        <v>1560</v>
      </c>
      <c r="E426" s="15" t="s">
        <v>21</v>
      </c>
      <c r="F426" s="39">
        <v>1.07</v>
      </c>
      <c r="G426" s="39">
        <v>0.04</v>
      </c>
      <c r="H426" s="38" t="s">
        <v>1561</v>
      </c>
      <c r="I426" s="38" t="s">
        <v>1562</v>
      </c>
      <c r="J426" s="38" t="s">
        <v>1563</v>
      </c>
      <c r="K426" s="40">
        <v>1.35E-2</v>
      </c>
      <c r="L426" s="41">
        <f>K426+0.0023</f>
        <v>1.5800000000000002E-2</v>
      </c>
      <c r="M426" s="50" t="s">
        <v>677</v>
      </c>
      <c r="N426" s="43">
        <v>45108</v>
      </c>
      <c r="O426" s="43" t="s">
        <v>1090</v>
      </c>
    </row>
    <row r="427" spans="1:15" ht="45" customHeight="1" x14ac:dyDescent="0.25">
      <c r="A427" s="38" t="s">
        <v>1492</v>
      </c>
      <c r="B427" s="15" t="s">
        <v>206</v>
      </c>
      <c r="C427" s="38" t="s">
        <v>207</v>
      </c>
      <c r="D427" s="15" t="s">
        <v>1564</v>
      </c>
      <c r="E427" s="15" t="s">
        <v>21</v>
      </c>
      <c r="F427" s="39">
        <v>0.67</v>
      </c>
      <c r="G427" s="39">
        <v>0.02</v>
      </c>
      <c r="H427" s="38" t="s">
        <v>1565</v>
      </c>
      <c r="I427" s="38" t="s">
        <v>1566</v>
      </c>
      <c r="J427" s="38" t="s">
        <v>1567</v>
      </c>
      <c r="K427" s="40">
        <v>2.2100000000000002E-2</v>
      </c>
      <c r="L427" s="41">
        <f>K427+0.0023</f>
        <v>2.4400000000000002E-2</v>
      </c>
      <c r="M427" s="50" t="s">
        <v>677</v>
      </c>
      <c r="N427" s="43">
        <v>45108</v>
      </c>
      <c r="O427" s="43" t="s">
        <v>1090</v>
      </c>
    </row>
    <row r="428" spans="1:15" ht="45" customHeight="1" x14ac:dyDescent="0.25">
      <c r="A428" s="38" t="s">
        <v>1492</v>
      </c>
      <c r="B428" s="15" t="s">
        <v>206</v>
      </c>
      <c r="C428" s="38" t="s">
        <v>207</v>
      </c>
      <c r="D428" s="15" t="s">
        <v>1568</v>
      </c>
      <c r="E428" s="15" t="s">
        <v>21</v>
      </c>
      <c r="F428" s="39">
        <v>4.87</v>
      </c>
      <c r="G428" s="39">
        <v>0.14000000000000001</v>
      </c>
      <c r="H428" s="38" t="s">
        <v>1569</v>
      </c>
      <c r="I428" s="38" t="s">
        <v>1570</v>
      </c>
      <c r="J428" s="38" t="s">
        <v>1571</v>
      </c>
      <c r="K428" s="40">
        <v>7.8799999999999995E-2</v>
      </c>
      <c r="L428" s="41">
        <f>K428+0.002</f>
        <v>8.0799999999999997E-2</v>
      </c>
      <c r="M428" s="50" t="s">
        <v>677</v>
      </c>
      <c r="N428" s="43">
        <v>45108</v>
      </c>
      <c r="O428" s="43" t="s">
        <v>1090</v>
      </c>
    </row>
    <row r="429" spans="1:15" ht="45" customHeight="1" x14ac:dyDescent="0.25">
      <c r="A429" s="38" t="s">
        <v>1492</v>
      </c>
      <c r="B429" s="15" t="s">
        <v>206</v>
      </c>
      <c r="C429" s="38" t="s">
        <v>207</v>
      </c>
      <c r="D429" s="15" t="s">
        <v>1572</v>
      </c>
      <c r="E429" s="15" t="s">
        <v>21</v>
      </c>
      <c r="F429" s="39">
        <v>0.67</v>
      </c>
      <c r="G429" s="39">
        <v>0.02</v>
      </c>
      <c r="H429" s="38" t="s">
        <v>1573</v>
      </c>
      <c r="I429" s="38" t="s">
        <v>1574</v>
      </c>
      <c r="J429" s="38" t="s">
        <v>1575</v>
      </c>
      <c r="K429" s="40">
        <v>1.26E-2</v>
      </c>
      <c r="L429" s="41">
        <f>K429+0.0023</f>
        <v>1.49E-2</v>
      </c>
      <c r="M429" s="50" t="s">
        <v>677</v>
      </c>
      <c r="N429" s="43">
        <v>45108</v>
      </c>
      <c r="O429" s="43" t="s">
        <v>1090</v>
      </c>
    </row>
    <row r="430" spans="1:15" ht="45" customHeight="1" x14ac:dyDescent="0.25">
      <c r="A430" s="38" t="s">
        <v>1492</v>
      </c>
      <c r="B430" s="15" t="s">
        <v>206</v>
      </c>
      <c r="C430" s="38" t="s">
        <v>207</v>
      </c>
      <c r="D430" s="15" t="s">
        <v>1576</v>
      </c>
      <c r="E430" s="15" t="s">
        <v>21</v>
      </c>
      <c r="F430" s="39">
        <f>20/29</f>
        <v>0.68965517241379315</v>
      </c>
      <c r="G430" s="39">
        <v>2.8000000000000001E-2</v>
      </c>
      <c r="H430" s="62" t="s">
        <v>1577</v>
      </c>
      <c r="I430" s="38" t="s">
        <v>1578</v>
      </c>
      <c r="J430" s="80" t="s">
        <v>1579</v>
      </c>
      <c r="K430" s="40">
        <v>2.3900000000000001E-2</v>
      </c>
      <c r="L430" s="41">
        <f>K430+0.0023</f>
        <v>2.6200000000000001E-2</v>
      </c>
      <c r="M430" s="50" t="s">
        <v>677</v>
      </c>
      <c r="N430" s="43">
        <v>45108</v>
      </c>
      <c r="O430" s="43" t="s">
        <v>1090</v>
      </c>
    </row>
    <row r="431" spans="1:15" ht="45" customHeight="1" x14ac:dyDescent="0.25">
      <c r="A431" s="38" t="s">
        <v>1492</v>
      </c>
      <c r="B431" s="15" t="s">
        <v>206</v>
      </c>
      <c r="C431" s="38" t="s">
        <v>207</v>
      </c>
      <c r="D431" s="15" t="s">
        <v>1580</v>
      </c>
      <c r="E431" s="15" t="s">
        <v>21</v>
      </c>
      <c r="F431" s="39">
        <f>24/29</f>
        <v>0.82758620689655171</v>
      </c>
      <c r="G431" s="39">
        <v>2.8000000000000001E-2</v>
      </c>
      <c r="H431" s="62" t="s">
        <v>1581</v>
      </c>
      <c r="I431" s="38" t="s">
        <v>1582</v>
      </c>
      <c r="J431" s="80" t="s">
        <v>1583</v>
      </c>
      <c r="K431" s="40">
        <v>2.3900000000000001E-2</v>
      </c>
      <c r="L431" s="41">
        <f>K431+0.0023</f>
        <v>2.6200000000000001E-2</v>
      </c>
      <c r="M431" s="50" t="s">
        <v>677</v>
      </c>
      <c r="N431" s="43">
        <v>45108</v>
      </c>
      <c r="O431" s="43" t="s">
        <v>1090</v>
      </c>
    </row>
    <row r="432" spans="1:15" ht="45" customHeight="1" x14ac:dyDescent="0.25">
      <c r="A432" s="38" t="s">
        <v>1492</v>
      </c>
      <c r="B432" s="15" t="s">
        <v>206</v>
      </c>
      <c r="C432" s="38" t="s">
        <v>207</v>
      </c>
      <c r="D432" s="15" t="s">
        <v>1584</v>
      </c>
      <c r="E432" s="15" t="s">
        <v>21</v>
      </c>
      <c r="F432" s="39">
        <v>5</v>
      </c>
      <c r="G432" s="39">
        <v>0.14000000000000001</v>
      </c>
      <c r="H432" s="38" t="s">
        <v>1585</v>
      </c>
      <c r="I432" s="38" t="s">
        <v>1586</v>
      </c>
      <c r="J432" s="38" t="s">
        <v>1587</v>
      </c>
      <c r="K432" s="40">
        <v>7.0400000000000004E-2</v>
      </c>
      <c r="L432" s="41">
        <f t="shared" ref="L432:L437" si="29">K432+0.002</f>
        <v>7.2400000000000006E-2</v>
      </c>
      <c r="M432" s="50" t="s">
        <v>677</v>
      </c>
      <c r="N432" s="43">
        <v>45108</v>
      </c>
      <c r="O432" s="43" t="s">
        <v>1090</v>
      </c>
    </row>
    <row r="433" spans="1:15" ht="60" customHeight="1" x14ac:dyDescent="0.25">
      <c r="A433" s="38" t="s">
        <v>1492</v>
      </c>
      <c r="B433" s="15" t="s">
        <v>18</v>
      </c>
      <c r="C433" s="38" t="s">
        <v>207</v>
      </c>
      <c r="D433" s="15" t="s">
        <v>1588</v>
      </c>
      <c r="E433" s="15" t="s">
        <v>21</v>
      </c>
      <c r="F433" s="39">
        <v>4.9000000000000004</v>
      </c>
      <c r="G433" s="39">
        <v>0.14000000000000001</v>
      </c>
      <c r="H433" s="38" t="s">
        <v>1589</v>
      </c>
      <c r="I433" s="81" t="s">
        <v>1590</v>
      </c>
      <c r="J433" s="55" t="s">
        <v>1591</v>
      </c>
      <c r="K433" s="40">
        <v>9.1200000000000003E-2</v>
      </c>
      <c r="L433" s="41">
        <f t="shared" si="29"/>
        <v>9.3200000000000005E-2</v>
      </c>
      <c r="M433" s="50" t="s">
        <v>677</v>
      </c>
      <c r="N433" s="43">
        <v>45108</v>
      </c>
      <c r="O433" s="43" t="s">
        <v>1090</v>
      </c>
    </row>
    <row r="434" spans="1:15" ht="60" customHeight="1" x14ac:dyDescent="0.25">
      <c r="A434" s="38" t="s">
        <v>1492</v>
      </c>
      <c r="B434" s="15" t="s">
        <v>18</v>
      </c>
      <c r="C434" s="15" t="s">
        <v>218</v>
      </c>
      <c r="D434" s="15" t="s">
        <v>1592</v>
      </c>
      <c r="E434" s="50" t="s">
        <v>21</v>
      </c>
      <c r="F434" s="57">
        <v>4.9400000000000004</v>
      </c>
      <c r="G434" s="57">
        <v>0.03</v>
      </c>
      <c r="H434" s="38" t="s">
        <v>1593</v>
      </c>
      <c r="I434" s="38" t="s">
        <v>1594</v>
      </c>
      <c r="J434" s="38" t="s">
        <v>1595</v>
      </c>
      <c r="K434" s="40">
        <f>0.1238</f>
        <v>0.12379999999999999</v>
      </c>
      <c r="L434" s="41">
        <f t="shared" si="29"/>
        <v>0.1258</v>
      </c>
      <c r="M434" s="50" t="s">
        <v>677</v>
      </c>
      <c r="N434" s="43">
        <v>45108</v>
      </c>
      <c r="O434" s="43" t="s">
        <v>1090</v>
      </c>
    </row>
    <row r="435" spans="1:15" ht="45" customHeight="1" x14ac:dyDescent="0.25">
      <c r="A435" s="38" t="s">
        <v>1492</v>
      </c>
      <c r="B435" s="15" t="s">
        <v>206</v>
      </c>
      <c r="C435" s="15" t="s">
        <v>218</v>
      </c>
      <c r="D435" s="15" t="s">
        <v>1596</v>
      </c>
      <c r="E435" s="50" t="s">
        <v>21</v>
      </c>
      <c r="F435" s="57">
        <v>4.93</v>
      </c>
      <c r="G435" s="57">
        <v>0.13</v>
      </c>
      <c r="H435" s="38" t="s">
        <v>1597</v>
      </c>
      <c r="I435" s="38" t="s">
        <v>1598</v>
      </c>
      <c r="J435" s="38" t="s">
        <v>1599</v>
      </c>
      <c r="K435" s="40">
        <v>9.2799999999999994E-2</v>
      </c>
      <c r="L435" s="41">
        <f t="shared" si="29"/>
        <v>9.4799999999999995E-2</v>
      </c>
      <c r="M435" s="50" t="s">
        <v>677</v>
      </c>
      <c r="N435" s="43">
        <v>45108</v>
      </c>
      <c r="O435" s="43" t="s">
        <v>1090</v>
      </c>
    </row>
    <row r="436" spans="1:15" ht="45" customHeight="1" x14ac:dyDescent="0.25">
      <c r="A436" s="15" t="s">
        <v>1492</v>
      </c>
      <c r="B436" s="15" t="s">
        <v>18</v>
      </c>
      <c r="C436" s="15" t="s">
        <v>358</v>
      </c>
      <c r="D436" s="15" t="s">
        <v>1600</v>
      </c>
      <c r="E436" s="15" t="s">
        <v>21</v>
      </c>
      <c r="F436" s="39">
        <v>4.83</v>
      </c>
      <c r="G436" s="39">
        <v>0.14000000000000001</v>
      </c>
      <c r="H436" s="38" t="s">
        <v>1601</v>
      </c>
      <c r="I436" s="38" t="s">
        <v>1602</v>
      </c>
      <c r="J436" s="38" t="s">
        <v>1603</v>
      </c>
      <c r="K436" s="56">
        <v>0.1002</v>
      </c>
      <c r="L436" s="41">
        <f t="shared" si="29"/>
        <v>0.1022</v>
      </c>
      <c r="M436" s="50" t="s">
        <v>677</v>
      </c>
      <c r="N436" s="43">
        <v>45108</v>
      </c>
      <c r="O436" s="43" t="s">
        <v>1090</v>
      </c>
    </row>
    <row r="437" spans="1:15" ht="30" customHeight="1" x14ac:dyDescent="0.25">
      <c r="A437" s="38" t="s">
        <v>1492</v>
      </c>
      <c r="B437" s="15" t="s">
        <v>18</v>
      </c>
      <c r="C437" s="15" t="s">
        <v>358</v>
      </c>
      <c r="D437" s="15" t="s">
        <v>1604</v>
      </c>
      <c r="E437" s="15" t="s">
        <v>21</v>
      </c>
      <c r="F437" s="39">
        <v>4.75</v>
      </c>
      <c r="G437" s="39">
        <v>0.14000000000000001</v>
      </c>
      <c r="H437" s="38" t="s">
        <v>1605</v>
      </c>
      <c r="I437" s="38" t="s">
        <v>1606</v>
      </c>
      <c r="J437" s="38" t="s">
        <v>1607</v>
      </c>
      <c r="K437" s="56">
        <v>0.1002</v>
      </c>
      <c r="L437" s="41">
        <f t="shared" si="29"/>
        <v>0.1022</v>
      </c>
      <c r="M437" s="50" t="s">
        <v>677</v>
      </c>
      <c r="N437" s="43">
        <v>45108</v>
      </c>
      <c r="O437" s="43" t="s">
        <v>1090</v>
      </c>
    </row>
    <row r="438" spans="1:15" ht="30" customHeight="1" x14ac:dyDescent="0.25">
      <c r="A438" s="38" t="s">
        <v>1608</v>
      </c>
      <c r="B438" s="15" t="s">
        <v>1609</v>
      </c>
      <c r="C438" s="15" t="s">
        <v>19</v>
      </c>
      <c r="D438" s="15" t="s">
        <v>1610</v>
      </c>
      <c r="E438" s="15" t="s">
        <v>21</v>
      </c>
      <c r="F438" s="39">
        <v>1.05</v>
      </c>
      <c r="G438" s="39">
        <v>0.04</v>
      </c>
      <c r="H438" s="38" t="s">
        <v>1611</v>
      </c>
      <c r="I438" s="38" t="s">
        <v>1612</v>
      </c>
      <c r="J438" s="38" t="s">
        <v>1613</v>
      </c>
      <c r="K438" s="40">
        <v>6.4000000000000003E-3</v>
      </c>
      <c r="L438" s="41">
        <f>K438+0.0023</f>
        <v>8.6999999999999994E-3</v>
      </c>
      <c r="M438" s="42">
        <v>59520</v>
      </c>
      <c r="N438" s="43">
        <v>45292</v>
      </c>
      <c r="O438" s="43" t="s">
        <v>1614</v>
      </c>
    </row>
    <row r="439" spans="1:15" ht="30" customHeight="1" x14ac:dyDescent="0.25">
      <c r="A439" s="38" t="s">
        <v>1608</v>
      </c>
      <c r="B439" s="15" t="s">
        <v>1609</v>
      </c>
      <c r="C439" s="15" t="s">
        <v>19</v>
      </c>
      <c r="D439" s="15" t="s">
        <v>1615</v>
      </c>
      <c r="E439" s="15" t="s">
        <v>21</v>
      </c>
      <c r="F439" s="39">
        <v>1.05</v>
      </c>
      <c r="G439" s="39">
        <v>0.04</v>
      </c>
      <c r="H439" s="38" t="s">
        <v>1616</v>
      </c>
      <c r="I439" s="38" t="s">
        <v>1617</v>
      </c>
      <c r="J439" s="38" t="s">
        <v>1618</v>
      </c>
      <c r="K439" s="40">
        <v>6.4000000000000003E-3</v>
      </c>
      <c r="L439" s="41">
        <f>K439+0.0023</f>
        <v>8.6999999999999994E-3</v>
      </c>
      <c r="M439" s="42">
        <v>59520</v>
      </c>
      <c r="N439" s="43">
        <v>45292</v>
      </c>
      <c r="O439" s="43" t="s">
        <v>1614</v>
      </c>
    </row>
    <row r="440" spans="1:15" ht="30" customHeight="1" x14ac:dyDescent="0.25">
      <c r="A440" s="38" t="s">
        <v>1608</v>
      </c>
      <c r="B440" s="15" t="s">
        <v>1609</v>
      </c>
      <c r="C440" s="15" t="s">
        <v>19</v>
      </c>
      <c r="D440" s="15" t="s">
        <v>1619</v>
      </c>
      <c r="E440" s="15" t="s">
        <v>21</v>
      </c>
      <c r="F440" s="39">
        <v>1.05</v>
      </c>
      <c r="G440" s="39">
        <v>0.04</v>
      </c>
      <c r="H440" s="38">
        <v>70074058294</v>
      </c>
      <c r="I440" s="38" t="s">
        <v>1620</v>
      </c>
      <c r="J440" s="38" t="s">
        <v>1621</v>
      </c>
      <c r="K440" s="40">
        <v>6.4000000000000003E-3</v>
      </c>
      <c r="L440" s="41">
        <f>K440+0.0023</f>
        <v>8.6999999999999994E-3</v>
      </c>
      <c r="M440" s="53">
        <v>59250</v>
      </c>
      <c r="N440" s="43">
        <v>45292</v>
      </c>
      <c r="O440" s="43" t="s">
        <v>172</v>
      </c>
    </row>
    <row r="441" spans="1:15" ht="30" customHeight="1" x14ac:dyDescent="0.25">
      <c r="A441" s="38" t="s">
        <v>1608</v>
      </c>
      <c r="B441" s="15" t="s">
        <v>1609</v>
      </c>
      <c r="C441" s="15" t="s">
        <v>19</v>
      </c>
      <c r="D441" s="15" t="s">
        <v>1622</v>
      </c>
      <c r="E441" s="15" t="s">
        <v>21</v>
      </c>
      <c r="F441" s="39">
        <v>1.05</v>
      </c>
      <c r="G441" s="39">
        <v>0.04</v>
      </c>
      <c r="H441" s="38" t="s">
        <v>1623</v>
      </c>
      <c r="I441" s="38" t="s">
        <v>1624</v>
      </c>
      <c r="J441" s="38" t="s">
        <v>1625</v>
      </c>
      <c r="K441" s="15">
        <v>6.4000000000000003E-3</v>
      </c>
      <c r="L441" s="41">
        <f>K441+0.0023</f>
        <v>8.6999999999999994E-3</v>
      </c>
      <c r="M441" s="53">
        <v>59520</v>
      </c>
      <c r="N441" s="43">
        <v>45292</v>
      </c>
      <c r="O441" s="43" t="s">
        <v>1387</v>
      </c>
    </row>
    <row r="442" spans="1:15" ht="30" customHeight="1" x14ac:dyDescent="0.25">
      <c r="A442" s="38" t="s">
        <v>1608</v>
      </c>
      <c r="B442" s="15" t="s">
        <v>1609</v>
      </c>
      <c r="C442" s="15" t="s">
        <v>19</v>
      </c>
      <c r="D442" s="15" t="s">
        <v>1626</v>
      </c>
      <c r="E442" s="15" t="s">
        <v>21</v>
      </c>
      <c r="F442" s="39">
        <v>4.3899999999999997</v>
      </c>
      <c r="G442" s="39">
        <v>0.16</v>
      </c>
      <c r="H442" s="38" t="s">
        <v>1627</v>
      </c>
      <c r="I442" s="38" t="s">
        <v>1628</v>
      </c>
      <c r="J442" s="38" t="s">
        <v>1629</v>
      </c>
      <c r="K442" s="40">
        <v>2.5399999999999999E-2</v>
      </c>
      <c r="L442" s="41">
        <f>K442+0.002</f>
        <v>2.7400000000000001E-2</v>
      </c>
      <c r="M442" s="42">
        <v>14292</v>
      </c>
      <c r="N442" s="43">
        <v>45292</v>
      </c>
      <c r="O442" s="43" t="s">
        <v>1117</v>
      </c>
    </row>
    <row r="443" spans="1:15" ht="30" customHeight="1" x14ac:dyDescent="0.25">
      <c r="A443" s="38" t="s">
        <v>1608</v>
      </c>
      <c r="B443" s="15" t="s">
        <v>1609</v>
      </c>
      <c r="C443" s="15" t="s">
        <v>19</v>
      </c>
      <c r="D443" s="15" t="s">
        <v>1630</v>
      </c>
      <c r="E443" s="15" t="s">
        <v>21</v>
      </c>
      <c r="F443" s="39">
        <v>1.05</v>
      </c>
      <c r="G443" s="39">
        <v>0.04</v>
      </c>
      <c r="H443" s="38" t="s">
        <v>1631</v>
      </c>
      <c r="I443" s="38" t="s">
        <v>1632</v>
      </c>
      <c r="J443" s="38" t="s">
        <v>1633</v>
      </c>
      <c r="K443" s="15">
        <v>6.4000000000000003E-3</v>
      </c>
      <c r="L443" s="41">
        <f>K443+0.0023</f>
        <v>8.6999999999999994E-3</v>
      </c>
      <c r="M443" s="53">
        <v>59520</v>
      </c>
      <c r="N443" s="43">
        <v>45292</v>
      </c>
      <c r="O443" s="43" t="s">
        <v>1387</v>
      </c>
    </row>
    <row r="444" spans="1:15" ht="30" customHeight="1" x14ac:dyDescent="0.25">
      <c r="A444" s="38" t="s">
        <v>1608</v>
      </c>
      <c r="B444" s="15" t="s">
        <v>1634</v>
      </c>
      <c r="C444" s="15" t="s">
        <v>19</v>
      </c>
      <c r="D444" s="15" t="s">
        <v>1635</v>
      </c>
      <c r="E444" s="15" t="s">
        <v>21</v>
      </c>
      <c r="F444" s="39">
        <v>1.86</v>
      </c>
      <c r="G444" s="39">
        <v>0.08</v>
      </c>
      <c r="H444" s="38" t="s">
        <v>1636</v>
      </c>
      <c r="I444" s="38" t="s">
        <v>1637</v>
      </c>
      <c r="J444" s="38" t="s">
        <v>1638</v>
      </c>
      <c r="K444" s="40">
        <v>1.24E-2</v>
      </c>
      <c r="L444" s="41">
        <f t="shared" ref="L444:L478" si="30">K444+0.0023</f>
        <v>1.47E-2</v>
      </c>
      <c r="M444" s="42">
        <v>33394</v>
      </c>
      <c r="N444" s="43">
        <v>45292</v>
      </c>
      <c r="O444" s="43" t="s">
        <v>1117</v>
      </c>
    </row>
    <row r="445" spans="1:15" ht="30" customHeight="1" x14ac:dyDescent="0.25">
      <c r="A445" s="38" t="s">
        <v>1608</v>
      </c>
      <c r="B445" s="15" t="s">
        <v>1634</v>
      </c>
      <c r="C445" s="15" t="s">
        <v>19</v>
      </c>
      <c r="D445" s="15" t="s">
        <v>1639</v>
      </c>
      <c r="E445" s="15" t="s">
        <v>21</v>
      </c>
      <c r="F445" s="39">
        <v>1.86</v>
      </c>
      <c r="G445" s="39">
        <v>0.08</v>
      </c>
      <c r="H445" s="38" t="s">
        <v>1640</v>
      </c>
      <c r="I445" s="38" t="s">
        <v>1641</v>
      </c>
      <c r="J445" s="38" t="s">
        <v>1642</v>
      </c>
      <c r="K445" s="40">
        <v>1.24E-2</v>
      </c>
      <c r="L445" s="41">
        <f t="shared" si="30"/>
        <v>1.47E-2</v>
      </c>
      <c r="M445" s="42">
        <v>33394</v>
      </c>
      <c r="N445" s="43">
        <v>45292</v>
      </c>
      <c r="O445" s="43" t="s">
        <v>1117</v>
      </c>
    </row>
    <row r="446" spans="1:15" ht="30" customHeight="1" x14ac:dyDescent="0.25">
      <c r="A446" s="38" t="s">
        <v>1608</v>
      </c>
      <c r="B446" s="15" t="s">
        <v>696</v>
      </c>
      <c r="C446" s="15" t="s">
        <v>19</v>
      </c>
      <c r="D446" s="15" t="s">
        <v>1643</v>
      </c>
      <c r="E446" s="15" t="s">
        <v>21</v>
      </c>
      <c r="F446" s="39">
        <v>1.48</v>
      </c>
      <c r="G446" s="39">
        <v>0.08</v>
      </c>
      <c r="H446" s="38" t="s">
        <v>1644</v>
      </c>
      <c r="I446" s="38" t="s">
        <v>1645</v>
      </c>
      <c r="J446" s="38" t="s">
        <v>1646</v>
      </c>
      <c r="K446" s="40">
        <v>8.0000000000000002E-3</v>
      </c>
      <c r="L446" s="41">
        <f t="shared" si="30"/>
        <v>1.03E-2</v>
      </c>
      <c r="M446" s="42">
        <v>41949</v>
      </c>
      <c r="N446" s="43">
        <v>45292</v>
      </c>
      <c r="O446" s="43" t="s">
        <v>1387</v>
      </c>
    </row>
    <row r="447" spans="1:15" ht="30" customHeight="1" x14ac:dyDescent="0.25">
      <c r="A447" s="38" t="s">
        <v>1608</v>
      </c>
      <c r="B447" s="15" t="s">
        <v>696</v>
      </c>
      <c r="C447" s="15" t="s">
        <v>19</v>
      </c>
      <c r="D447" s="15" t="s">
        <v>1647</v>
      </c>
      <c r="E447" s="15" t="s">
        <v>21</v>
      </c>
      <c r="F447" s="39">
        <v>1.48</v>
      </c>
      <c r="G447" s="39">
        <v>0.08</v>
      </c>
      <c r="H447" s="38" t="s">
        <v>1648</v>
      </c>
      <c r="I447" s="38" t="s">
        <v>1649</v>
      </c>
      <c r="J447" s="38" t="s">
        <v>1650</v>
      </c>
      <c r="K447" s="40">
        <v>8.0000000000000002E-3</v>
      </c>
      <c r="L447" s="41">
        <f t="shared" si="30"/>
        <v>1.03E-2</v>
      </c>
      <c r="M447" s="42">
        <v>41949</v>
      </c>
      <c r="N447" s="43">
        <v>45292</v>
      </c>
      <c r="O447" s="43" t="s">
        <v>1387</v>
      </c>
    </row>
    <row r="448" spans="1:15" ht="48" customHeight="1" x14ac:dyDescent="0.25">
      <c r="A448" s="38" t="s">
        <v>1608</v>
      </c>
      <c r="B448" s="15" t="s">
        <v>696</v>
      </c>
      <c r="C448" s="15" t="s">
        <v>19</v>
      </c>
      <c r="D448" s="15" t="s">
        <v>1651</v>
      </c>
      <c r="E448" s="15" t="s">
        <v>21</v>
      </c>
      <c r="F448" s="39">
        <v>1.48</v>
      </c>
      <c r="G448" s="39">
        <v>0.08</v>
      </c>
      <c r="H448" s="38" t="s">
        <v>1652</v>
      </c>
      <c r="I448" s="38" t="s">
        <v>1653</v>
      </c>
      <c r="J448" s="38" t="s">
        <v>1654</v>
      </c>
      <c r="K448" s="40">
        <v>8.0000000000000002E-3</v>
      </c>
      <c r="L448" s="41">
        <f t="shared" si="30"/>
        <v>1.03E-2</v>
      </c>
      <c r="M448" s="42">
        <v>41949</v>
      </c>
      <c r="N448" s="43">
        <v>45292</v>
      </c>
      <c r="O448" s="43" t="s">
        <v>1387</v>
      </c>
    </row>
    <row r="449" spans="1:15" ht="35.25" customHeight="1" x14ac:dyDescent="0.25">
      <c r="A449" s="38" t="s">
        <v>1608</v>
      </c>
      <c r="B449" s="15" t="s">
        <v>1609</v>
      </c>
      <c r="C449" s="15" t="s">
        <v>19</v>
      </c>
      <c r="D449" s="15" t="s">
        <v>1655</v>
      </c>
      <c r="E449" s="15" t="s">
        <v>21</v>
      </c>
      <c r="F449" s="39">
        <v>1.05</v>
      </c>
      <c r="G449" s="39">
        <v>0.04</v>
      </c>
      <c r="H449" s="38" t="s">
        <v>1656</v>
      </c>
      <c r="I449" s="38" t="s">
        <v>1657</v>
      </c>
      <c r="J449" s="38" t="s">
        <v>1658</v>
      </c>
      <c r="K449" s="15">
        <v>6.4000000000000003E-3</v>
      </c>
      <c r="L449" s="41">
        <f t="shared" si="30"/>
        <v>8.6999999999999994E-3</v>
      </c>
      <c r="M449" s="53">
        <v>59250</v>
      </c>
      <c r="N449" s="43">
        <v>45292</v>
      </c>
      <c r="O449" s="43" t="s">
        <v>172</v>
      </c>
    </row>
    <row r="450" spans="1:15" ht="30.75" customHeight="1" x14ac:dyDescent="0.25">
      <c r="A450" s="38" t="s">
        <v>1608</v>
      </c>
      <c r="B450" s="15" t="s">
        <v>1609</v>
      </c>
      <c r="C450" s="15" t="s">
        <v>19</v>
      </c>
      <c r="D450" s="15" t="s">
        <v>1659</v>
      </c>
      <c r="E450" s="15" t="s">
        <v>21</v>
      </c>
      <c r="F450" s="39">
        <v>1.05</v>
      </c>
      <c r="G450" s="39">
        <v>0.04</v>
      </c>
      <c r="H450" s="38">
        <v>70074058298</v>
      </c>
      <c r="I450" s="38" t="s">
        <v>1660</v>
      </c>
      <c r="J450" s="38" t="s">
        <v>1661</v>
      </c>
      <c r="K450" s="15">
        <v>6.4000000000000003E-3</v>
      </c>
      <c r="L450" s="41">
        <f t="shared" si="30"/>
        <v>8.6999999999999994E-3</v>
      </c>
      <c r="M450" s="53">
        <v>59250</v>
      </c>
      <c r="N450" s="43">
        <v>45292</v>
      </c>
      <c r="O450" s="43" t="s">
        <v>172</v>
      </c>
    </row>
    <row r="451" spans="1:15" ht="30.75" customHeight="1" x14ac:dyDescent="0.25">
      <c r="A451" s="38" t="s">
        <v>1608</v>
      </c>
      <c r="B451" s="15" t="s">
        <v>1609</v>
      </c>
      <c r="C451" s="15" t="s">
        <v>1307</v>
      </c>
      <c r="D451" s="15" t="s">
        <v>1662</v>
      </c>
      <c r="E451" s="15" t="s">
        <v>21</v>
      </c>
      <c r="F451" s="39">
        <v>1.05</v>
      </c>
      <c r="G451" s="39">
        <v>0.04</v>
      </c>
      <c r="H451" s="38" t="s">
        <v>1663</v>
      </c>
      <c r="I451" s="38" t="s">
        <v>1664</v>
      </c>
      <c r="J451" s="38" t="s">
        <v>21</v>
      </c>
      <c r="K451" s="15">
        <v>6.4000000000000003E-3</v>
      </c>
      <c r="L451" s="41">
        <f t="shared" ref="L451:L452" si="31">K451+0.0023</f>
        <v>8.6999999999999994E-3</v>
      </c>
      <c r="M451" s="53">
        <v>59250</v>
      </c>
      <c r="N451" s="43">
        <v>45292</v>
      </c>
      <c r="O451" s="43" t="s">
        <v>1248</v>
      </c>
    </row>
    <row r="452" spans="1:15" ht="30.75" customHeight="1" x14ac:dyDescent="0.25">
      <c r="A452" s="38" t="s">
        <v>1608</v>
      </c>
      <c r="B452" s="15" t="s">
        <v>1609</v>
      </c>
      <c r="C452" s="15" t="s">
        <v>1311</v>
      </c>
      <c r="D452" s="15" t="s">
        <v>1665</v>
      </c>
      <c r="E452" s="15" t="s">
        <v>21</v>
      </c>
      <c r="F452" s="39">
        <v>1.05</v>
      </c>
      <c r="G452" s="39">
        <v>0.04</v>
      </c>
      <c r="H452" s="38" t="s">
        <v>1666</v>
      </c>
      <c r="I452" s="38" t="s">
        <v>21</v>
      </c>
      <c r="J452" s="38" t="s">
        <v>1667</v>
      </c>
      <c r="K452" s="15">
        <v>6.4000000000000003E-3</v>
      </c>
      <c r="L452" s="41">
        <f t="shared" si="31"/>
        <v>8.6999999999999994E-3</v>
      </c>
      <c r="M452" s="53">
        <v>59250</v>
      </c>
      <c r="N452" s="43">
        <v>45292</v>
      </c>
      <c r="O452" s="43" t="s">
        <v>1248</v>
      </c>
    </row>
    <row r="453" spans="1:15" ht="30" customHeight="1" x14ac:dyDescent="0.25">
      <c r="A453" s="38" t="s">
        <v>1608</v>
      </c>
      <c r="B453" s="15" t="s">
        <v>696</v>
      </c>
      <c r="C453" s="15" t="s">
        <v>19</v>
      </c>
      <c r="D453" s="15" t="s">
        <v>1668</v>
      </c>
      <c r="E453" s="15" t="s">
        <v>21</v>
      </c>
      <c r="F453" s="39">
        <v>1.48</v>
      </c>
      <c r="G453" s="39">
        <v>0.05</v>
      </c>
      <c r="H453" s="38" t="s">
        <v>1669</v>
      </c>
      <c r="I453" s="38" t="s">
        <v>1670</v>
      </c>
      <c r="J453" s="38" t="s">
        <v>1671</v>
      </c>
      <c r="K453" s="15">
        <v>7.4000000000000003E-3</v>
      </c>
      <c r="L453" s="41">
        <f t="shared" si="30"/>
        <v>9.7000000000000003E-3</v>
      </c>
      <c r="M453" s="42">
        <v>41949</v>
      </c>
      <c r="N453" s="43">
        <v>45292</v>
      </c>
      <c r="O453" s="43" t="s">
        <v>1387</v>
      </c>
    </row>
    <row r="454" spans="1:15" ht="30" customHeight="1" x14ac:dyDescent="0.25">
      <c r="A454" s="38" t="s">
        <v>1608</v>
      </c>
      <c r="B454" s="15" t="s">
        <v>696</v>
      </c>
      <c r="C454" s="15" t="s">
        <v>19</v>
      </c>
      <c r="D454" s="15" t="s">
        <v>1672</v>
      </c>
      <c r="E454" s="15" t="s">
        <v>21</v>
      </c>
      <c r="F454" s="39">
        <v>1.5</v>
      </c>
      <c r="G454" s="39">
        <v>0.05</v>
      </c>
      <c r="H454" s="38">
        <v>70074058300</v>
      </c>
      <c r="I454" s="38" t="s">
        <v>1673</v>
      </c>
      <c r="J454" s="38" t="s">
        <v>1674</v>
      </c>
      <c r="K454" s="15">
        <v>7.4000000000000003E-3</v>
      </c>
      <c r="L454" s="41">
        <f t="shared" si="30"/>
        <v>9.7000000000000003E-3</v>
      </c>
      <c r="M454" s="42">
        <v>41949</v>
      </c>
      <c r="N454" s="43">
        <v>45292</v>
      </c>
      <c r="O454" s="43" t="s">
        <v>172</v>
      </c>
    </row>
    <row r="455" spans="1:15" ht="30" customHeight="1" x14ac:dyDescent="0.25">
      <c r="A455" s="38" t="s">
        <v>1608</v>
      </c>
      <c r="B455" s="15" t="s">
        <v>696</v>
      </c>
      <c r="C455" s="15" t="s">
        <v>19</v>
      </c>
      <c r="D455" s="15" t="s">
        <v>1675</v>
      </c>
      <c r="E455" s="15" t="s">
        <v>21</v>
      </c>
      <c r="F455" s="39">
        <v>1.48</v>
      </c>
      <c r="G455" s="39">
        <v>0.05</v>
      </c>
      <c r="H455" s="38" t="s">
        <v>1676</v>
      </c>
      <c r="I455" s="38" t="s">
        <v>1677</v>
      </c>
      <c r="J455" s="38" t="s">
        <v>1678</v>
      </c>
      <c r="K455" s="40">
        <v>7.4000000000000003E-3</v>
      </c>
      <c r="L455" s="41">
        <f t="shared" si="30"/>
        <v>9.7000000000000003E-3</v>
      </c>
      <c r="M455" s="42">
        <v>41949</v>
      </c>
      <c r="N455" s="43">
        <v>45292</v>
      </c>
      <c r="O455" s="43" t="s">
        <v>1387</v>
      </c>
    </row>
    <row r="456" spans="1:15" ht="30" customHeight="1" x14ac:dyDescent="0.25">
      <c r="A456" s="38" t="s">
        <v>1608</v>
      </c>
      <c r="B456" s="15" t="s">
        <v>696</v>
      </c>
      <c r="C456" s="15" t="s">
        <v>19</v>
      </c>
      <c r="D456" s="15" t="s">
        <v>1679</v>
      </c>
      <c r="E456" s="15" t="s">
        <v>21</v>
      </c>
      <c r="F456" s="39">
        <v>1.48</v>
      </c>
      <c r="G456" s="39">
        <v>0.05</v>
      </c>
      <c r="H456" s="38" t="s">
        <v>1680</v>
      </c>
      <c r="I456" s="38" t="s">
        <v>1681</v>
      </c>
      <c r="J456" s="38" t="s">
        <v>1682</v>
      </c>
      <c r="K456" s="40">
        <v>7.4000000000000003E-3</v>
      </c>
      <c r="L456" s="41">
        <f t="shared" si="30"/>
        <v>9.7000000000000003E-3</v>
      </c>
      <c r="M456" s="42">
        <v>41949</v>
      </c>
      <c r="N456" s="43">
        <v>45292</v>
      </c>
      <c r="O456" s="43" t="s">
        <v>1387</v>
      </c>
    </row>
    <row r="457" spans="1:15" ht="30" customHeight="1" x14ac:dyDescent="0.25">
      <c r="A457" s="38" t="s">
        <v>1608</v>
      </c>
      <c r="B457" s="15" t="s">
        <v>696</v>
      </c>
      <c r="C457" s="15" t="s">
        <v>19</v>
      </c>
      <c r="D457" s="15" t="s">
        <v>1683</v>
      </c>
      <c r="E457" s="15" t="s">
        <v>21</v>
      </c>
      <c r="F457" s="39">
        <v>1.48</v>
      </c>
      <c r="G457" s="39">
        <v>0.05</v>
      </c>
      <c r="H457" s="38" t="s">
        <v>1684</v>
      </c>
      <c r="I457" s="38" t="s">
        <v>1685</v>
      </c>
      <c r="J457" s="38" t="s">
        <v>1686</v>
      </c>
      <c r="K457" s="40">
        <v>7.4000000000000003E-3</v>
      </c>
      <c r="L457" s="41">
        <f t="shared" si="30"/>
        <v>9.7000000000000003E-3</v>
      </c>
      <c r="M457" s="42">
        <v>41949</v>
      </c>
      <c r="N457" s="43">
        <v>45292</v>
      </c>
      <c r="O457" s="43" t="s">
        <v>1387</v>
      </c>
    </row>
    <row r="458" spans="1:15" ht="30" customHeight="1" x14ac:dyDescent="0.25">
      <c r="A458" s="38" t="s">
        <v>1608</v>
      </c>
      <c r="B458" s="15" t="s">
        <v>696</v>
      </c>
      <c r="C458" s="15" t="s">
        <v>19</v>
      </c>
      <c r="D458" s="15" t="s">
        <v>1687</v>
      </c>
      <c r="E458" s="15" t="s">
        <v>21</v>
      </c>
      <c r="F458" s="39">
        <v>1.5</v>
      </c>
      <c r="G458" s="39">
        <v>0.05</v>
      </c>
      <c r="H458" s="38">
        <v>70074058252</v>
      </c>
      <c r="I458" s="38" t="s">
        <v>1688</v>
      </c>
      <c r="J458" s="38" t="s">
        <v>1689</v>
      </c>
      <c r="K458" s="40">
        <v>6.7999999999999996E-3</v>
      </c>
      <c r="L458" s="41">
        <f t="shared" si="30"/>
        <v>9.1000000000000004E-3</v>
      </c>
      <c r="M458" s="53">
        <v>41624</v>
      </c>
      <c r="N458" s="43">
        <v>45292</v>
      </c>
      <c r="O458" s="43" t="s">
        <v>172</v>
      </c>
    </row>
    <row r="459" spans="1:15" ht="30" customHeight="1" x14ac:dyDescent="0.25">
      <c r="A459" s="38" t="s">
        <v>1608</v>
      </c>
      <c r="B459" s="15" t="s">
        <v>696</v>
      </c>
      <c r="C459" s="15" t="s">
        <v>19</v>
      </c>
      <c r="D459" s="15" t="s">
        <v>1690</v>
      </c>
      <c r="E459" s="15" t="s">
        <v>21</v>
      </c>
      <c r="F459" s="39">
        <v>1.5</v>
      </c>
      <c r="G459" s="39">
        <v>0.05</v>
      </c>
      <c r="H459" s="38">
        <v>70074058304</v>
      </c>
      <c r="I459" s="38" t="s">
        <v>1691</v>
      </c>
      <c r="J459" s="38" t="s">
        <v>1692</v>
      </c>
      <c r="K459" s="40">
        <v>7.4000000000000003E-3</v>
      </c>
      <c r="L459" s="41">
        <f t="shared" si="30"/>
        <v>9.7000000000000003E-3</v>
      </c>
      <c r="M459" s="42">
        <v>41475</v>
      </c>
      <c r="N459" s="43">
        <v>45292</v>
      </c>
      <c r="O459" s="43" t="s">
        <v>172</v>
      </c>
    </row>
    <row r="460" spans="1:15" ht="30" customHeight="1" x14ac:dyDescent="0.25">
      <c r="A460" s="38" t="s">
        <v>1608</v>
      </c>
      <c r="B460" s="15" t="s">
        <v>696</v>
      </c>
      <c r="C460" s="15" t="s">
        <v>19</v>
      </c>
      <c r="D460" s="15" t="s">
        <v>1693</v>
      </c>
      <c r="E460" s="15" t="s">
        <v>21</v>
      </c>
      <c r="F460" s="39">
        <v>1.5</v>
      </c>
      <c r="G460" s="39">
        <v>0.05</v>
      </c>
      <c r="H460" s="38">
        <v>70074058302</v>
      </c>
      <c r="I460" s="38" t="s">
        <v>1694</v>
      </c>
      <c r="J460" s="38" t="s">
        <v>1695</v>
      </c>
      <c r="K460" s="40">
        <v>7.4000000000000003E-3</v>
      </c>
      <c r="L460" s="41">
        <f t="shared" si="30"/>
        <v>9.7000000000000003E-3</v>
      </c>
      <c r="M460" s="42">
        <v>41475</v>
      </c>
      <c r="N460" s="43">
        <v>45292</v>
      </c>
      <c r="O460" s="43" t="s">
        <v>172</v>
      </c>
    </row>
    <row r="461" spans="1:15" ht="30" customHeight="1" x14ac:dyDescent="0.25">
      <c r="A461" s="38" t="s">
        <v>1608</v>
      </c>
      <c r="B461" s="15" t="s">
        <v>696</v>
      </c>
      <c r="C461" s="15" t="s">
        <v>1307</v>
      </c>
      <c r="D461" s="15" t="s">
        <v>1696</v>
      </c>
      <c r="E461" s="15" t="s">
        <v>21</v>
      </c>
      <c r="F461" s="39">
        <v>1.5</v>
      </c>
      <c r="G461" s="39">
        <v>0.05</v>
      </c>
      <c r="H461" s="38" t="s">
        <v>1697</v>
      </c>
      <c r="I461" s="38" t="s">
        <v>21</v>
      </c>
      <c r="J461" s="38" t="s">
        <v>1698</v>
      </c>
      <c r="K461" s="40">
        <v>7.4000000000000003E-3</v>
      </c>
      <c r="L461" s="41">
        <f t="shared" si="30"/>
        <v>9.7000000000000003E-3</v>
      </c>
      <c r="M461" s="42">
        <v>41475</v>
      </c>
      <c r="N461" s="43">
        <v>45292</v>
      </c>
      <c r="O461" s="43" t="s">
        <v>1248</v>
      </c>
    </row>
    <row r="462" spans="1:15" ht="30" customHeight="1" x14ac:dyDescent="0.25">
      <c r="A462" s="38" t="s">
        <v>1608</v>
      </c>
      <c r="B462" s="15" t="s">
        <v>696</v>
      </c>
      <c r="C462" s="15" t="s">
        <v>1311</v>
      </c>
      <c r="D462" s="15" t="s">
        <v>1699</v>
      </c>
      <c r="E462" s="15" t="s">
        <v>21</v>
      </c>
      <c r="F462" s="39">
        <v>1.5</v>
      </c>
      <c r="G462" s="39">
        <v>0.05</v>
      </c>
      <c r="H462" s="38" t="s">
        <v>1700</v>
      </c>
      <c r="I462" s="38" t="s">
        <v>1701</v>
      </c>
      <c r="J462" s="38" t="s">
        <v>21</v>
      </c>
      <c r="K462" s="40">
        <v>7.4000000000000003E-3</v>
      </c>
      <c r="L462" s="41">
        <f t="shared" si="30"/>
        <v>9.7000000000000003E-3</v>
      </c>
      <c r="M462" s="42">
        <v>41475</v>
      </c>
      <c r="N462" s="43">
        <v>45292</v>
      </c>
      <c r="O462" s="43" t="s">
        <v>1248</v>
      </c>
    </row>
    <row r="463" spans="1:15" ht="30" customHeight="1" x14ac:dyDescent="0.25">
      <c r="A463" s="38" t="s">
        <v>1608</v>
      </c>
      <c r="B463" s="15" t="s">
        <v>1702</v>
      </c>
      <c r="C463" s="15" t="s">
        <v>19</v>
      </c>
      <c r="D463" s="38" t="s">
        <v>1703</v>
      </c>
      <c r="E463" s="15" t="s">
        <v>21</v>
      </c>
      <c r="F463" s="39">
        <v>1.05</v>
      </c>
      <c r="G463" s="39">
        <v>0.04</v>
      </c>
      <c r="H463" s="38" t="s">
        <v>1704</v>
      </c>
      <c r="I463" s="38" t="s">
        <v>1705</v>
      </c>
      <c r="J463" s="38" t="s">
        <v>1706</v>
      </c>
      <c r="K463" s="40">
        <v>6.0000000000000001E-3</v>
      </c>
      <c r="L463" s="41">
        <f t="shared" si="30"/>
        <v>8.3000000000000001E-3</v>
      </c>
      <c r="M463" s="42">
        <v>60000</v>
      </c>
      <c r="N463" s="43">
        <v>45292</v>
      </c>
      <c r="O463" s="43" t="s">
        <v>1117</v>
      </c>
    </row>
    <row r="464" spans="1:15" ht="30" customHeight="1" x14ac:dyDescent="0.25">
      <c r="A464" s="38" t="s">
        <v>1608</v>
      </c>
      <c r="B464" s="15" t="s">
        <v>1702</v>
      </c>
      <c r="C464" s="15" t="s">
        <v>19</v>
      </c>
      <c r="D464" s="15" t="s">
        <v>1707</v>
      </c>
      <c r="E464" s="15" t="s">
        <v>21</v>
      </c>
      <c r="F464" s="39">
        <v>1.05</v>
      </c>
      <c r="G464" s="39">
        <v>0.04</v>
      </c>
      <c r="H464" s="38" t="s">
        <v>1708</v>
      </c>
      <c r="I464" s="38" t="s">
        <v>1709</v>
      </c>
      <c r="J464" s="38" t="s">
        <v>1710</v>
      </c>
      <c r="K464" s="40">
        <v>6.0000000000000001E-3</v>
      </c>
      <c r="L464" s="41">
        <f t="shared" si="30"/>
        <v>8.3000000000000001E-3</v>
      </c>
      <c r="M464" s="42">
        <v>59250</v>
      </c>
      <c r="N464" s="43">
        <v>45292</v>
      </c>
      <c r="O464" s="43" t="s">
        <v>1117</v>
      </c>
    </row>
    <row r="465" spans="1:15" ht="30" customHeight="1" x14ac:dyDescent="0.25">
      <c r="A465" s="38" t="s">
        <v>1608</v>
      </c>
      <c r="B465" s="15" t="s">
        <v>1702</v>
      </c>
      <c r="C465" s="15" t="s">
        <v>19</v>
      </c>
      <c r="D465" s="38" t="s">
        <v>1711</v>
      </c>
      <c r="E465" s="15" t="s">
        <v>21</v>
      </c>
      <c r="F465" s="39">
        <v>1.2</v>
      </c>
      <c r="G465" s="39">
        <v>0.06</v>
      </c>
      <c r="H465" s="38" t="s">
        <v>1712</v>
      </c>
      <c r="I465" s="38" t="s">
        <v>1713</v>
      </c>
      <c r="J465" s="38" t="s">
        <v>1714</v>
      </c>
      <c r="K465" s="40">
        <v>7.1999999999999998E-3</v>
      </c>
      <c r="L465" s="41">
        <f t="shared" si="30"/>
        <v>9.4999999999999998E-3</v>
      </c>
      <c r="M465" s="42">
        <v>52500</v>
      </c>
      <c r="N465" s="43">
        <v>45292</v>
      </c>
      <c r="O465" s="43" t="s">
        <v>1117</v>
      </c>
    </row>
    <row r="466" spans="1:15" ht="30" customHeight="1" x14ac:dyDescent="0.25">
      <c r="A466" s="38" t="s">
        <v>1608</v>
      </c>
      <c r="B466" s="15" t="s">
        <v>1702</v>
      </c>
      <c r="C466" s="15" t="s">
        <v>19</v>
      </c>
      <c r="D466" s="38" t="s">
        <v>1715</v>
      </c>
      <c r="E466" s="15" t="s">
        <v>21</v>
      </c>
      <c r="F466" s="39">
        <v>1.2</v>
      </c>
      <c r="G466" s="39">
        <v>0.06</v>
      </c>
      <c r="H466" s="38" t="s">
        <v>1716</v>
      </c>
      <c r="I466" s="38" t="s">
        <v>1717</v>
      </c>
      <c r="J466" s="38" t="s">
        <v>1718</v>
      </c>
      <c r="K466" s="40">
        <v>7.1999999999999998E-3</v>
      </c>
      <c r="L466" s="41">
        <f t="shared" si="30"/>
        <v>9.4999999999999998E-3</v>
      </c>
      <c r="M466" s="42">
        <v>52000</v>
      </c>
      <c r="N466" s="43">
        <v>45292</v>
      </c>
      <c r="O466" s="43" t="s">
        <v>1117</v>
      </c>
    </row>
    <row r="467" spans="1:15" ht="30" customHeight="1" x14ac:dyDescent="0.25">
      <c r="A467" s="38" t="s">
        <v>1608</v>
      </c>
      <c r="B467" s="15" t="s">
        <v>1702</v>
      </c>
      <c r="C467" s="15" t="s">
        <v>19</v>
      </c>
      <c r="D467" s="15" t="s">
        <v>1719</v>
      </c>
      <c r="E467" s="15" t="s">
        <v>21</v>
      </c>
      <c r="F467" s="39">
        <v>1.2</v>
      </c>
      <c r="G467" s="39">
        <v>0.06</v>
      </c>
      <c r="H467" s="38" t="s">
        <v>1720</v>
      </c>
      <c r="I467" s="38" t="s">
        <v>1721</v>
      </c>
      <c r="J467" s="38" t="s">
        <v>1722</v>
      </c>
      <c r="K467" s="40">
        <v>7.1999999999999998E-3</v>
      </c>
      <c r="L467" s="41">
        <f t="shared" si="30"/>
        <v>9.4999999999999998E-3</v>
      </c>
      <c r="M467" s="42">
        <v>51903</v>
      </c>
      <c r="N467" s="43">
        <v>45292</v>
      </c>
      <c r="O467" s="43" t="s">
        <v>1117</v>
      </c>
    </row>
    <row r="468" spans="1:15" ht="30" customHeight="1" x14ac:dyDescent="0.25">
      <c r="A468" s="38" t="s">
        <v>1608</v>
      </c>
      <c r="B468" s="15" t="s">
        <v>1723</v>
      </c>
      <c r="C468" s="15" t="s">
        <v>19</v>
      </c>
      <c r="D468" s="38" t="s">
        <v>1724</v>
      </c>
      <c r="E468" s="15" t="s">
        <v>21</v>
      </c>
      <c r="F468" s="39">
        <v>1.5</v>
      </c>
      <c r="G468" s="39">
        <v>0.06</v>
      </c>
      <c r="H468" s="38" t="s">
        <v>1725</v>
      </c>
      <c r="I468" s="38" t="s">
        <v>1726</v>
      </c>
      <c r="J468" s="38" t="s">
        <v>1727</v>
      </c>
      <c r="K468" s="40">
        <v>7.4000000000000003E-3</v>
      </c>
      <c r="L468" s="41">
        <f t="shared" si="30"/>
        <v>9.7000000000000003E-3</v>
      </c>
      <c r="M468" s="42">
        <v>42000</v>
      </c>
      <c r="N468" s="43">
        <v>45292</v>
      </c>
      <c r="O468" s="43" t="s">
        <v>1117</v>
      </c>
    </row>
    <row r="469" spans="1:15" ht="30" customHeight="1" x14ac:dyDescent="0.25">
      <c r="A469" s="38" t="s">
        <v>1608</v>
      </c>
      <c r="B469" s="15" t="s">
        <v>1723</v>
      </c>
      <c r="C469" s="15" t="s">
        <v>19</v>
      </c>
      <c r="D469" s="15" t="s">
        <v>1728</v>
      </c>
      <c r="E469" s="15" t="s">
        <v>21</v>
      </c>
      <c r="F469" s="39">
        <v>1.5</v>
      </c>
      <c r="G469" s="39">
        <v>0.06</v>
      </c>
      <c r="H469" s="38" t="s">
        <v>1729</v>
      </c>
      <c r="I469" s="38" t="s">
        <v>1730</v>
      </c>
      <c r="J469" s="38" t="s">
        <v>1731</v>
      </c>
      <c r="K469" s="40">
        <v>7.4000000000000003E-3</v>
      </c>
      <c r="L469" s="41">
        <f t="shared" si="30"/>
        <v>9.7000000000000003E-3</v>
      </c>
      <c r="M469" s="42">
        <v>42000</v>
      </c>
      <c r="N469" s="43">
        <v>45292</v>
      </c>
      <c r="O469" s="43" t="s">
        <v>1117</v>
      </c>
    </row>
    <row r="470" spans="1:15" ht="30" customHeight="1" x14ac:dyDescent="0.25">
      <c r="A470" s="38" t="s">
        <v>1608</v>
      </c>
      <c r="B470" s="15" t="s">
        <v>1723</v>
      </c>
      <c r="C470" s="15" t="s">
        <v>19</v>
      </c>
      <c r="D470" s="15" t="s">
        <v>1732</v>
      </c>
      <c r="E470" s="15" t="s">
        <v>21</v>
      </c>
      <c r="F470" s="39">
        <v>1.5</v>
      </c>
      <c r="G470" s="39">
        <v>0.06</v>
      </c>
      <c r="H470" s="38" t="s">
        <v>1733</v>
      </c>
      <c r="I470" s="58" t="s">
        <v>1734</v>
      </c>
      <c r="J470" s="38" t="s">
        <v>1735</v>
      </c>
      <c r="K470" s="40">
        <v>7.4000000000000003E-3</v>
      </c>
      <c r="L470" s="41">
        <f t="shared" si="30"/>
        <v>9.7000000000000003E-3</v>
      </c>
      <c r="M470" s="42">
        <v>41475</v>
      </c>
      <c r="N470" s="43">
        <v>45292</v>
      </c>
      <c r="O470" s="43" t="s">
        <v>1117</v>
      </c>
    </row>
    <row r="471" spans="1:15" ht="30" customHeight="1" x14ac:dyDescent="0.25">
      <c r="A471" s="38" t="s">
        <v>1608</v>
      </c>
      <c r="B471" s="15" t="s">
        <v>1736</v>
      </c>
      <c r="C471" s="15" t="s">
        <v>19</v>
      </c>
      <c r="D471" s="15" t="s">
        <v>1737</v>
      </c>
      <c r="E471" s="15" t="s">
        <v>21</v>
      </c>
      <c r="F471" s="39">
        <v>1</v>
      </c>
      <c r="G471" s="39">
        <v>0.04</v>
      </c>
      <c r="H471" s="38" t="s">
        <v>1738</v>
      </c>
      <c r="I471" s="38" t="s">
        <v>1739</v>
      </c>
      <c r="J471" s="38" t="s">
        <v>1740</v>
      </c>
      <c r="K471" s="40">
        <v>5.7999999999999996E-3</v>
      </c>
      <c r="L471" s="41">
        <f t="shared" si="30"/>
        <v>8.0999999999999996E-3</v>
      </c>
      <c r="M471" s="42">
        <v>62000</v>
      </c>
      <c r="N471" s="43">
        <v>45292</v>
      </c>
      <c r="O471" s="43" t="s">
        <v>1117</v>
      </c>
    </row>
    <row r="472" spans="1:15" ht="30" customHeight="1" x14ac:dyDescent="0.25">
      <c r="A472" s="38" t="s">
        <v>1608</v>
      </c>
      <c r="B472" s="15" t="s">
        <v>1736</v>
      </c>
      <c r="C472" s="15" t="s">
        <v>19</v>
      </c>
      <c r="D472" s="15" t="s">
        <v>1741</v>
      </c>
      <c r="E472" s="15" t="s">
        <v>21</v>
      </c>
      <c r="F472" s="39">
        <v>1</v>
      </c>
      <c r="G472" s="39">
        <v>0.04</v>
      </c>
      <c r="H472" s="38" t="s">
        <v>1742</v>
      </c>
      <c r="I472" s="38" t="s">
        <v>1743</v>
      </c>
      <c r="J472" s="38" t="s">
        <v>1744</v>
      </c>
      <c r="K472" s="40">
        <v>5.7999999999999996E-3</v>
      </c>
      <c r="L472" s="41">
        <f t="shared" si="30"/>
        <v>8.0999999999999996E-3</v>
      </c>
      <c r="M472" s="42">
        <v>62094</v>
      </c>
      <c r="N472" s="43">
        <v>45292</v>
      </c>
      <c r="O472" s="43" t="s">
        <v>1117</v>
      </c>
    </row>
    <row r="473" spans="1:15" ht="30" customHeight="1" x14ac:dyDescent="0.25">
      <c r="A473" s="38" t="s">
        <v>1608</v>
      </c>
      <c r="B473" s="15" t="s">
        <v>1736</v>
      </c>
      <c r="C473" s="15" t="s">
        <v>19</v>
      </c>
      <c r="D473" s="15" t="s">
        <v>1745</v>
      </c>
      <c r="E473" s="15" t="s">
        <v>21</v>
      </c>
      <c r="F473" s="39">
        <v>1.2</v>
      </c>
      <c r="G473" s="39">
        <v>0.06</v>
      </c>
      <c r="H473" s="38" t="s">
        <v>1746</v>
      </c>
      <c r="I473" s="38" t="s">
        <v>1747</v>
      </c>
      <c r="J473" s="38" t="s">
        <v>1748</v>
      </c>
      <c r="K473" s="40">
        <v>6.8999999999999999E-3</v>
      </c>
      <c r="L473" s="41">
        <f t="shared" si="30"/>
        <v>9.1999999999999998E-3</v>
      </c>
      <c r="M473" s="42">
        <v>52500</v>
      </c>
      <c r="N473" s="43">
        <v>45292</v>
      </c>
      <c r="O473" s="43" t="s">
        <v>1117</v>
      </c>
    </row>
    <row r="474" spans="1:15" ht="30" customHeight="1" x14ac:dyDescent="0.25">
      <c r="A474" s="38" t="s">
        <v>1608</v>
      </c>
      <c r="B474" s="15" t="s">
        <v>1736</v>
      </c>
      <c r="C474" s="15" t="s">
        <v>19</v>
      </c>
      <c r="D474" s="15" t="s">
        <v>1749</v>
      </c>
      <c r="E474" s="15" t="s">
        <v>21</v>
      </c>
      <c r="F474" s="39">
        <v>1.2</v>
      </c>
      <c r="G474" s="39">
        <v>0.06</v>
      </c>
      <c r="H474" s="38" t="s">
        <v>1750</v>
      </c>
      <c r="I474" s="38" t="s">
        <v>1751</v>
      </c>
      <c r="J474" s="38" t="s">
        <v>1752</v>
      </c>
      <c r="K474" s="40">
        <v>6.8999999999999999E-3</v>
      </c>
      <c r="L474" s="41">
        <f t="shared" si="30"/>
        <v>9.1999999999999998E-3</v>
      </c>
      <c r="M474" s="42">
        <v>52000</v>
      </c>
      <c r="N474" s="43">
        <v>45292</v>
      </c>
      <c r="O474" s="43" t="s">
        <v>1117</v>
      </c>
    </row>
    <row r="475" spans="1:15" ht="30" customHeight="1" x14ac:dyDescent="0.25">
      <c r="A475" s="38" t="s">
        <v>1608</v>
      </c>
      <c r="B475" s="15" t="s">
        <v>1736</v>
      </c>
      <c r="C475" s="15" t="s">
        <v>19</v>
      </c>
      <c r="D475" s="15" t="s">
        <v>1753</v>
      </c>
      <c r="E475" s="15" t="s">
        <v>21</v>
      </c>
      <c r="F475" s="39">
        <v>1.2</v>
      </c>
      <c r="G475" s="39">
        <v>0.06</v>
      </c>
      <c r="H475" s="38" t="s">
        <v>1754</v>
      </c>
      <c r="I475" s="38" t="s">
        <v>1755</v>
      </c>
      <c r="J475" s="38" t="s">
        <v>1756</v>
      </c>
      <c r="K475" s="40">
        <v>6.8999999999999999E-3</v>
      </c>
      <c r="L475" s="41">
        <f t="shared" si="30"/>
        <v>9.1999999999999998E-3</v>
      </c>
      <c r="M475" s="42">
        <v>51903</v>
      </c>
      <c r="N475" s="43">
        <v>45292</v>
      </c>
      <c r="O475" s="43" t="s">
        <v>1117</v>
      </c>
    </row>
    <row r="476" spans="1:15" ht="30" customHeight="1" x14ac:dyDescent="0.25">
      <c r="A476" s="38" t="s">
        <v>1608</v>
      </c>
      <c r="B476" s="15" t="s">
        <v>1757</v>
      </c>
      <c r="C476" s="15" t="s">
        <v>19</v>
      </c>
      <c r="D476" s="15" t="s">
        <v>1758</v>
      </c>
      <c r="E476" s="15" t="s">
        <v>21</v>
      </c>
      <c r="F476" s="39">
        <v>1.5</v>
      </c>
      <c r="G476" s="39">
        <v>0.06</v>
      </c>
      <c r="H476" s="38" t="s">
        <v>1759</v>
      </c>
      <c r="I476" s="38" t="s">
        <v>1760</v>
      </c>
      <c r="J476" s="38" t="s">
        <v>1761</v>
      </c>
      <c r="K476" s="40">
        <v>7.1000000000000004E-3</v>
      </c>
      <c r="L476" s="41">
        <f t="shared" si="30"/>
        <v>9.4000000000000004E-3</v>
      </c>
      <c r="M476" s="42">
        <v>42000</v>
      </c>
      <c r="N476" s="43">
        <v>45292</v>
      </c>
      <c r="O476" s="43" t="s">
        <v>1117</v>
      </c>
    </row>
    <row r="477" spans="1:15" ht="30" customHeight="1" x14ac:dyDescent="0.25">
      <c r="A477" s="38" t="s">
        <v>1608</v>
      </c>
      <c r="B477" s="15" t="s">
        <v>1757</v>
      </c>
      <c r="C477" s="15" t="s">
        <v>19</v>
      </c>
      <c r="D477" s="15" t="s">
        <v>1762</v>
      </c>
      <c r="E477" s="15" t="s">
        <v>21</v>
      </c>
      <c r="F477" s="39">
        <v>1.5</v>
      </c>
      <c r="G477" s="39">
        <v>0.06</v>
      </c>
      <c r="H477" s="38" t="s">
        <v>1763</v>
      </c>
      <c r="I477" s="38" t="s">
        <v>1764</v>
      </c>
      <c r="J477" s="38" t="s">
        <v>1765</v>
      </c>
      <c r="K477" s="40">
        <v>7.1000000000000004E-3</v>
      </c>
      <c r="L477" s="41">
        <f t="shared" si="30"/>
        <v>9.4000000000000004E-3</v>
      </c>
      <c r="M477" s="42">
        <v>41475</v>
      </c>
      <c r="N477" s="43">
        <v>45292</v>
      </c>
      <c r="O477" s="43" t="s">
        <v>1117</v>
      </c>
    </row>
    <row r="478" spans="1:15" ht="30" customHeight="1" x14ac:dyDescent="0.25">
      <c r="A478" s="38" t="s">
        <v>1608</v>
      </c>
      <c r="B478" s="15" t="s">
        <v>1609</v>
      </c>
      <c r="C478" s="15" t="s">
        <v>19</v>
      </c>
      <c r="D478" s="15" t="s">
        <v>1766</v>
      </c>
      <c r="E478" s="15" t="s">
        <v>21</v>
      </c>
      <c r="F478" s="39">
        <v>1</v>
      </c>
      <c r="G478" s="39">
        <v>0.03</v>
      </c>
      <c r="H478" s="48" t="s">
        <v>1767</v>
      </c>
      <c r="I478" s="48" t="s">
        <v>1768</v>
      </c>
      <c r="J478" s="48" t="s">
        <v>1769</v>
      </c>
      <c r="K478" s="40">
        <v>7.7999999999999996E-3</v>
      </c>
      <c r="L478" s="41">
        <f t="shared" si="30"/>
        <v>1.01E-2</v>
      </c>
      <c r="M478" s="42">
        <v>62094</v>
      </c>
      <c r="N478" s="43">
        <v>45292</v>
      </c>
      <c r="O478" s="43" t="s">
        <v>1117</v>
      </c>
    </row>
    <row r="479" spans="1:15" ht="30" customHeight="1" x14ac:dyDescent="0.25">
      <c r="A479" s="38" t="s">
        <v>1608</v>
      </c>
      <c r="B479" s="15" t="s">
        <v>1609</v>
      </c>
      <c r="C479" s="15" t="s">
        <v>19</v>
      </c>
      <c r="D479" s="15" t="s">
        <v>1770</v>
      </c>
      <c r="E479" s="15" t="s">
        <v>21</v>
      </c>
      <c r="F479" s="39">
        <v>1.5</v>
      </c>
      <c r="G479" s="39">
        <v>0.06</v>
      </c>
      <c r="H479" s="38" t="s">
        <v>1771</v>
      </c>
      <c r="I479" s="38" t="s">
        <v>1772</v>
      </c>
      <c r="J479" s="38" t="s">
        <v>1773</v>
      </c>
      <c r="K479" s="40">
        <v>1.03E-2</v>
      </c>
      <c r="L479" s="41">
        <f t="shared" ref="L479:L481" si="32">K479+0.002</f>
        <v>1.23E-2</v>
      </c>
      <c r="M479" s="42">
        <v>41475</v>
      </c>
      <c r="N479" s="43">
        <v>45292</v>
      </c>
      <c r="O479" s="43" t="s">
        <v>1117</v>
      </c>
    </row>
    <row r="480" spans="1:15" ht="30" customHeight="1" x14ac:dyDescent="0.25">
      <c r="A480" s="38" t="s">
        <v>1608</v>
      </c>
      <c r="B480" s="15" t="s">
        <v>1609</v>
      </c>
      <c r="C480" s="15" t="s">
        <v>19</v>
      </c>
      <c r="D480" s="15" t="s">
        <v>1774</v>
      </c>
      <c r="E480" s="15" t="s">
        <v>21</v>
      </c>
      <c r="F480" s="39">
        <v>1</v>
      </c>
      <c r="G480" s="39">
        <v>0.03</v>
      </c>
      <c r="H480" s="48" t="s">
        <v>1775</v>
      </c>
      <c r="I480" s="48" t="s">
        <v>1776</v>
      </c>
      <c r="J480" s="49" t="s">
        <v>1777</v>
      </c>
      <c r="K480" s="40">
        <v>7.7999999999999996E-3</v>
      </c>
      <c r="L480" s="41">
        <f t="shared" si="32"/>
        <v>9.7999999999999997E-3</v>
      </c>
      <c r="M480" s="42">
        <v>62094</v>
      </c>
      <c r="N480" s="43">
        <v>45292</v>
      </c>
      <c r="O480" s="43" t="s">
        <v>1117</v>
      </c>
    </row>
    <row r="481" spans="1:15" ht="30" customHeight="1" x14ac:dyDescent="0.25">
      <c r="A481" s="38" t="s">
        <v>1608</v>
      </c>
      <c r="B481" s="15" t="s">
        <v>1609</v>
      </c>
      <c r="C481" s="15" t="s">
        <v>19</v>
      </c>
      <c r="D481" s="15" t="s">
        <v>1778</v>
      </c>
      <c r="E481" s="15" t="s">
        <v>21</v>
      </c>
      <c r="F481" s="39">
        <v>1</v>
      </c>
      <c r="G481" s="39">
        <v>0.03</v>
      </c>
      <c r="H481" s="48" t="s">
        <v>1779</v>
      </c>
      <c r="I481" s="48" t="s">
        <v>1780</v>
      </c>
      <c r="J481" s="48" t="s">
        <v>1781</v>
      </c>
      <c r="K481" s="40">
        <v>7.7999999999999996E-3</v>
      </c>
      <c r="L481" s="41">
        <f t="shared" si="32"/>
        <v>9.7999999999999997E-3</v>
      </c>
      <c r="M481" s="42">
        <v>62094</v>
      </c>
      <c r="N481" s="43">
        <v>45292</v>
      </c>
      <c r="O481" s="43" t="s">
        <v>1117</v>
      </c>
    </row>
    <row r="482" spans="1:15" ht="30" customHeight="1" x14ac:dyDescent="0.25">
      <c r="A482" s="38" t="s">
        <v>1608</v>
      </c>
      <c r="B482" s="15" t="s">
        <v>1609</v>
      </c>
      <c r="C482" s="15" t="s">
        <v>19</v>
      </c>
      <c r="D482" s="15" t="s">
        <v>1782</v>
      </c>
      <c r="E482" s="15" t="s">
        <v>21</v>
      </c>
      <c r="F482" s="39">
        <v>1</v>
      </c>
      <c r="G482" s="39">
        <v>0.03</v>
      </c>
      <c r="H482" s="48" t="s">
        <v>1783</v>
      </c>
      <c r="I482" s="48" t="s">
        <v>1784</v>
      </c>
      <c r="J482" s="48" t="s">
        <v>1785</v>
      </c>
      <c r="K482" s="40">
        <v>7.7999999999999996E-3</v>
      </c>
      <c r="L482" s="41">
        <f>K482+0.0023</f>
        <v>1.01E-2</v>
      </c>
      <c r="M482" s="42">
        <v>62000</v>
      </c>
      <c r="N482" s="43">
        <v>45292</v>
      </c>
      <c r="O482" s="43" t="s">
        <v>1117</v>
      </c>
    </row>
    <row r="483" spans="1:15" ht="30" customHeight="1" x14ac:dyDescent="0.25">
      <c r="A483" s="38" t="s">
        <v>1608</v>
      </c>
      <c r="B483" s="15" t="s">
        <v>1609</v>
      </c>
      <c r="C483" s="15" t="s">
        <v>19</v>
      </c>
      <c r="D483" s="15" t="s">
        <v>1786</v>
      </c>
      <c r="E483" s="15" t="s">
        <v>21</v>
      </c>
      <c r="F483" s="39">
        <v>1</v>
      </c>
      <c r="G483" s="39">
        <v>0.03</v>
      </c>
      <c r="H483" s="48" t="s">
        <v>1787</v>
      </c>
      <c r="I483" s="48" t="s">
        <v>1788</v>
      </c>
      <c r="J483" s="48" t="s">
        <v>1789</v>
      </c>
      <c r="K483" s="40">
        <v>7.7999999999999996E-3</v>
      </c>
      <c r="L483" s="41">
        <f>K483+0.002</f>
        <v>9.7999999999999997E-3</v>
      </c>
      <c r="M483" s="42">
        <v>62094</v>
      </c>
      <c r="N483" s="43">
        <v>45292</v>
      </c>
      <c r="O483" s="43" t="s">
        <v>1117</v>
      </c>
    </row>
    <row r="484" spans="1:15" ht="30" customHeight="1" x14ac:dyDescent="0.25">
      <c r="A484" s="38" t="s">
        <v>1608</v>
      </c>
      <c r="B484" s="15" t="s">
        <v>1609</v>
      </c>
      <c r="C484" s="15" t="s">
        <v>19</v>
      </c>
      <c r="D484" s="15" t="s">
        <v>1790</v>
      </c>
      <c r="E484" s="15" t="s">
        <v>21</v>
      </c>
      <c r="F484" s="39">
        <v>1</v>
      </c>
      <c r="G484" s="39">
        <v>0.03</v>
      </c>
      <c r="H484" s="48" t="s">
        <v>1791</v>
      </c>
      <c r="I484" s="48" t="s">
        <v>1792</v>
      </c>
      <c r="J484" s="49" t="s">
        <v>1793</v>
      </c>
      <c r="K484" s="40">
        <v>7.7999999999999996E-3</v>
      </c>
      <c r="L484" s="41">
        <f>K484+0.002</f>
        <v>9.7999999999999997E-3</v>
      </c>
      <c r="M484" s="42">
        <v>62094</v>
      </c>
      <c r="N484" s="43">
        <v>45292</v>
      </c>
      <c r="O484" s="43" t="s">
        <v>1117</v>
      </c>
    </row>
    <row r="485" spans="1:15" ht="30" customHeight="1" x14ac:dyDescent="0.25">
      <c r="A485" s="38" t="s">
        <v>1608</v>
      </c>
      <c r="B485" s="15" t="s">
        <v>1794</v>
      </c>
      <c r="C485" s="15" t="s">
        <v>19</v>
      </c>
      <c r="D485" s="15" t="s">
        <v>1795</v>
      </c>
      <c r="E485" s="15" t="s">
        <v>21</v>
      </c>
      <c r="F485" s="39">
        <v>1.5</v>
      </c>
      <c r="G485" s="39">
        <v>0.06</v>
      </c>
      <c r="H485" s="38" t="s">
        <v>1796</v>
      </c>
      <c r="I485" s="38" t="s">
        <v>1797</v>
      </c>
      <c r="J485" s="38" t="s">
        <v>1798</v>
      </c>
      <c r="K485" s="40">
        <v>1.09E-2</v>
      </c>
      <c r="L485" s="41">
        <f t="shared" ref="L485:L486" si="33">K485+0.0023</f>
        <v>1.32E-2</v>
      </c>
      <c r="M485" s="42">
        <v>42000</v>
      </c>
      <c r="N485" s="43">
        <v>45292</v>
      </c>
      <c r="O485" s="43" t="s">
        <v>1117</v>
      </c>
    </row>
    <row r="486" spans="1:15" ht="30" customHeight="1" x14ac:dyDescent="0.25">
      <c r="A486" s="38" t="s">
        <v>1608</v>
      </c>
      <c r="B486" s="15" t="s">
        <v>1794</v>
      </c>
      <c r="C486" s="15" t="s">
        <v>19</v>
      </c>
      <c r="D486" s="15" t="s">
        <v>1799</v>
      </c>
      <c r="E486" s="15" t="s">
        <v>21</v>
      </c>
      <c r="F486" s="39">
        <v>1.5</v>
      </c>
      <c r="G486" s="39">
        <v>0.06</v>
      </c>
      <c r="H486" s="38" t="s">
        <v>1800</v>
      </c>
      <c r="I486" s="38" t="s">
        <v>1801</v>
      </c>
      <c r="J486" s="38" t="s">
        <v>1802</v>
      </c>
      <c r="K486" s="40">
        <v>1.09E-2</v>
      </c>
      <c r="L486" s="41">
        <f t="shared" si="33"/>
        <v>1.32E-2</v>
      </c>
      <c r="M486" s="42">
        <v>41475</v>
      </c>
      <c r="N486" s="43">
        <v>45292</v>
      </c>
      <c r="O486" s="43" t="s">
        <v>1117</v>
      </c>
    </row>
    <row r="487" spans="1:15" ht="30" customHeight="1" x14ac:dyDescent="0.25">
      <c r="A487" s="38" t="s">
        <v>1608</v>
      </c>
      <c r="B487" s="15" t="s">
        <v>1609</v>
      </c>
      <c r="C487" s="15" t="s">
        <v>19</v>
      </c>
      <c r="D487" s="50" t="s">
        <v>1803</v>
      </c>
      <c r="E487" s="15" t="s">
        <v>21</v>
      </c>
      <c r="F487" s="39">
        <v>1</v>
      </c>
      <c r="G487" s="39">
        <v>0.03</v>
      </c>
      <c r="H487" s="73" t="s">
        <v>1804</v>
      </c>
      <c r="I487" s="75">
        <v>70074675329</v>
      </c>
      <c r="J487" s="75">
        <v>70074675312</v>
      </c>
      <c r="K487" s="40">
        <v>7.7999999999999996E-3</v>
      </c>
      <c r="L487" s="41">
        <f>K487+0.0023</f>
        <v>1.01E-2</v>
      </c>
      <c r="M487" s="42">
        <v>62094</v>
      </c>
      <c r="N487" s="43">
        <v>45292</v>
      </c>
      <c r="O487" s="43" t="s">
        <v>1117</v>
      </c>
    </row>
    <row r="488" spans="1:15" ht="30" customHeight="1" x14ac:dyDescent="0.25">
      <c r="A488" s="38" t="s">
        <v>1608</v>
      </c>
      <c r="B488" s="15" t="s">
        <v>1609</v>
      </c>
      <c r="C488" s="15" t="s">
        <v>19</v>
      </c>
      <c r="D488" s="50" t="s">
        <v>1805</v>
      </c>
      <c r="E488" s="15" t="s">
        <v>21</v>
      </c>
      <c r="F488" s="39">
        <v>1</v>
      </c>
      <c r="G488" s="39">
        <v>0.03</v>
      </c>
      <c r="H488" s="73" t="s">
        <v>1806</v>
      </c>
      <c r="I488" s="75">
        <v>70074675367</v>
      </c>
      <c r="J488" s="75">
        <v>70074675350</v>
      </c>
      <c r="K488" s="40">
        <v>7.7999999999999996E-3</v>
      </c>
      <c r="L488" s="41">
        <f t="shared" ref="L488:L491" si="34">K488+0.0023</f>
        <v>1.01E-2</v>
      </c>
      <c r="M488" s="42">
        <v>62094</v>
      </c>
      <c r="N488" s="43">
        <v>45292</v>
      </c>
      <c r="O488" s="43" t="s">
        <v>1117</v>
      </c>
    </row>
    <row r="489" spans="1:15" ht="30" customHeight="1" x14ac:dyDescent="0.25">
      <c r="A489" s="38" t="s">
        <v>1608</v>
      </c>
      <c r="B489" s="15" t="s">
        <v>1609</v>
      </c>
      <c r="C489" s="15" t="s">
        <v>19</v>
      </c>
      <c r="D489" s="50" t="s">
        <v>1807</v>
      </c>
      <c r="E489" s="15" t="s">
        <v>21</v>
      </c>
      <c r="F489" s="39">
        <v>1</v>
      </c>
      <c r="G489" s="39">
        <v>0.03</v>
      </c>
      <c r="H489" s="73" t="s">
        <v>1808</v>
      </c>
      <c r="I489" s="75">
        <v>70074675381</v>
      </c>
      <c r="J489" s="75">
        <v>70074675374</v>
      </c>
      <c r="K489" s="40">
        <v>7.7999999999999996E-3</v>
      </c>
      <c r="L489" s="41">
        <f t="shared" si="34"/>
        <v>1.01E-2</v>
      </c>
      <c r="M489" s="42">
        <v>62094</v>
      </c>
      <c r="N489" s="43">
        <v>45292</v>
      </c>
      <c r="O489" s="43" t="s">
        <v>1117</v>
      </c>
    </row>
    <row r="490" spans="1:15" ht="45" x14ac:dyDescent="0.25">
      <c r="A490" s="38" t="s">
        <v>1608</v>
      </c>
      <c r="B490" s="15" t="s">
        <v>1609</v>
      </c>
      <c r="C490" s="15" t="s">
        <v>19</v>
      </c>
      <c r="D490" s="50" t="s">
        <v>1809</v>
      </c>
      <c r="E490" s="15" t="s">
        <v>21</v>
      </c>
      <c r="F490" s="39">
        <v>1</v>
      </c>
      <c r="G490" s="39">
        <v>0.03</v>
      </c>
      <c r="H490" s="73" t="s">
        <v>1810</v>
      </c>
      <c r="I490" s="75">
        <v>70074675343</v>
      </c>
      <c r="J490" s="75">
        <v>70074675336</v>
      </c>
      <c r="K490" s="40">
        <v>7.7999999999999996E-3</v>
      </c>
      <c r="L490" s="41">
        <f t="shared" si="34"/>
        <v>1.01E-2</v>
      </c>
      <c r="M490" s="42">
        <v>62094</v>
      </c>
      <c r="N490" s="43">
        <v>45292</v>
      </c>
      <c r="O490" s="43" t="s">
        <v>1117</v>
      </c>
    </row>
    <row r="491" spans="1:15" ht="30" customHeight="1" x14ac:dyDescent="0.25">
      <c r="A491" s="38" t="s">
        <v>1608</v>
      </c>
      <c r="B491" s="15" t="s">
        <v>1811</v>
      </c>
      <c r="C491" s="15" t="s">
        <v>19</v>
      </c>
      <c r="D491" s="15" t="s">
        <v>1812</v>
      </c>
      <c r="E491" s="15" t="s">
        <v>21</v>
      </c>
      <c r="F491" s="39">
        <v>0.63</v>
      </c>
      <c r="G491" s="39">
        <v>0.3</v>
      </c>
      <c r="H491" s="48" t="s">
        <v>1813</v>
      </c>
      <c r="I491" s="48" t="s">
        <v>1814</v>
      </c>
      <c r="J491" s="49" t="s">
        <v>1815</v>
      </c>
      <c r="K491" s="40">
        <v>7.7999999999999996E-3</v>
      </c>
      <c r="L491" s="41">
        <f t="shared" si="34"/>
        <v>1.01E-2</v>
      </c>
      <c r="M491" s="42">
        <v>98592</v>
      </c>
      <c r="N491" s="43">
        <v>45292</v>
      </c>
      <c r="O491" s="43" t="s">
        <v>1117</v>
      </c>
    </row>
    <row r="492" spans="1:15" ht="30" customHeight="1" x14ac:dyDescent="0.25">
      <c r="A492" s="38" t="s">
        <v>1608</v>
      </c>
      <c r="B492" s="15" t="s">
        <v>1609</v>
      </c>
      <c r="C492" s="15" t="s">
        <v>19</v>
      </c>
      <c r="D492" s="15" t="s">
        <v>1816</v>
      </c>
      <c r="E492" s="15" t="s">
        <v>21</v>
      </c>
      <c r="F492" s="39">
        <v>1</v>
      </c>
      <c r="G492" s="39">
        <v>0.03</v>
      </c>
      <c r="H492" s="48" t="s">
        <v>1817</v>
      </c>
      <c r="I492" s="49" t="s">
        <v>1818</v>
      </c>
      <c r="J492" s="49" t="s">
        <v>1819</v>
      </c>
      <c r="K492" s="40">
        <v>7.7999999999999996E-3</v>
      </c>
      <c r="L492" s="41">
        <v>1.01E-2</v>
      </c>
      <c r="M492" s="42">
        <v>62094</v>
      </c>
      <c r="N492" s="43">
        <v>45292</v>
      </c>
      <c r="O492" s="43" t="s">
        <v>1117</v>
      </c>
    </row>
    <row r="493" spans="1:15" ht="30" customHeight="1" x14ac:dyDescent="0.25">
      <c r="A493" s="38" t="s">
        <v>1608</v>
      </c>
      <c r="B493" s="15" t="s">
        <v>1609</v>
      </c>
      <c r="C493" s="15" t="s">
        <v>19</v>
      </c>
      <c r="D493" s="15" t="s">
        <v>1820</v>
      </c>
      <c r="E493" s="15" t="s">
        <v>21</v>
      </c>
      <c r="F493" s="39">
        <v>1</v>
      </c>
      <c r="G493" s="39">
        <v>0.03</v>
      </c>
      <c r="H493" s="38" t="s">
        <v>1821</v>
      </c>
      <c r="I493" s="38" t="s">
        <v>1822</v>
      </c>
      <c r="J493" s="38" t="s">
        <v>1823</v>
      </c>
      <c r="K493" s="40">
        <v>7.7999999999999996E-3</v>
      </c>
      <c r="L493" s="41">
        <f t="shared" ref="L493" si="35">K493+0.002</f>
        <v>9.7999999999999997E-3</v>
      </c>
      <c r="M493" s="42">
        <v>62094</v>
      </c>
      <c r="N493" s="43">
        <v>45292</v>
      </c>
      <c r="O493" s="43" t="s">
        <v>1117</v>
      </c>
    </row>
    <row r="494" spans="1:15" ht="30" customHeight="1" x14ac:dyDescent="0.25">
      <c r="A494" s="38" t="s">
        <v>1608</v>
      </c>
      <c r="B494" s="15" t="s">
        <v>1824</v>
      </c>
      <c r="C494" s="15" t="s">
        <v>19</v>
      </c>
      <c r="D494" s="15" t="s">
        <v>1825</v>
      </c>
      <c r="E494" s="15" t="s">
        <v>21</v>
      </c>
      <c r="F494" s="39">
        <v>1</v>
      </c>
      <c r="G494" s="39">
        <v>0.06</v>
      </c>
      <c r="H494" s="38" t="s">
        <v>1826</v>
      </c>
      <c r="I494" s="38" t="s">
        <v>1827</v>
      </c>
      <c r="J494" s="38" t="s">
        <v>1828</v>
      </c>
      <c r="K494" s="40">
        <v>6.1000000000000004E-3</v>
      </c>
      <c r="L494" s="41">
        <f t="shared" ref="L494:L499" si="36">K494+0.0023</f>
        <v>8.4000000000000012E-3</v>
      </c>
      <c r="M494" s="42">
        <v>62000</v>
      </c>
      <c r="N494" s="43">
        <v>45292</v>
      </c>
      <c r="O494" s="43" t="s">
        <v>1117</v>
      </c>
    </row>
    <row r="495" spans="1:15" ht="30" customHeight="1" x14ac:dyDescent="0.25">
      <c r="A495" s="38" t="s">
        <v>1608</v>
      </c>
      <c r="B495" s="15" t="s">
        <v>1829</v>
      </c>
      <c r="C495" s="15" t="s">
        <v>19</v>
      </c>
      <c r="D495" s="15" t="s">
        <v>1830</v>
      </c>
      <c r="E495" s="15" t="s">
        <v>21</v>
      </c>
      <c r="F495" s="39">
        <v>1</v>
      </c>
      <c r="G495" s="39">
        <v>0.06</v>
      </c>
      <c r="H495" s="38" t="s">
        <v>1831</v>
      </c>
      <c r="I495" s="38" t="s">
        <v>1832</v>
      </c>
      <c r="J495" s="38" t="s">
        <v>1833</v>
      </c>
      <c r="K495" s="40">
        <v>6.1000000000000004E-3</v>
      </c>
      <c r="L495" s="41">
        <f t="shared" si="36"/>
        <v>8.4000000000000012E-3</v>
      </c>
      <c r="M495" s="42">
        <v>62000</v>
      </c>
      <c r="N495" s="43">
        <v>45292</v>
      </c>
      <c r="O495" s="43" t="s">
        <v>1117</v>
      </c>
    </row>
    <row r="496" spans="1:15" ht="30" customHeight="1" x14ac:dyDescent="0.25">
      <c r="A496" s="38" t="s">
        <v>1608</v>
      </c>
      <c r="B496" s="15" t="s">
        <v>1824</v>
      </c>
      <c r="C496" s="15" t="s">
        <v>19</v>
      </c>
      <c r="D496" s="15" t="s">
        <v>1834</v>
      </c>
      <c r="E496" s="15" t="s">
        <v>21</v>
      </c>
      <c r="F496" s="39">
        <v>1</v>
      </c>
      <c r="G496" s="39">
        <v>0.06</v>
      </c>
      <c r="H496" s="38" t="s">
        <v>1835</v>
      </c>
      <c r="I496" s="38" t="s">
        <v>1836</v>
      </c>
      <c r="J496" s="38" t="s">
        <v>1837</v>
      </c>
      <c r="K496" s="40">
        <v>6.1000000000000004E-3</v>
      </c>
      <c r="L496" s="41">
        <f t="shared" si="36"/>
        <v>8.4000000000000012E-3</v>
      </c>
      <c r="M496" s="42">
        <v>62094</v>
      </c>
      <c r="N496" s="43">
        <v>45292</v>
      </c>
      <c r="O496" s="43" t="s">
        <v>1117</v>
      </c>
    </row>
    <row r="497" spans="1:15" ht="30" customHeight="1" x14ac:dyDescent="0.25">
      <c r="A497" s="38" t="s">
        <v>1608</v>
      </c>
      <c r="B497" s="15" t="s">
        <v>1824</v>
      </c>
      <c r="C497" s="15" t="s">
        <v>19</v>
      </c>
      <c r="D497" s="15" t="s">
        <v>1838</v>
      </c>
      <c r="E497" s="15" t="s">
        <v>21</v>
      </c>
      <c r="F497" s="39">
        <v>1</v>
      </c>
      <c r="G497" s="39">
        <v>0.06</v>
      </c>
      <c r="H497" s="38" t="s">
        <v>1839</v>
      </c>
      <c r="I497" s="38" t="s">
        <v>1840</v>
      </c>
      <c r="J497" s="48" t="s">
        <v>1841</v>
      </c>
      <c r="K497" s="40">
        <v>6.1000000000000004E-3</v>
      </c>
      <c r="L497" s="41">
        <f t="shared" si="36"/>
        <v>8.4000000000000012E-3</v>
      </c>
      <c r="M497" s="42">
        <v>62094</v>
      </c>
      <c r="N497" s="43">
        <v>45292</v>
      </c>
      <c r="O497" s="43" t="s">
        <v>1117</v>
      </c>
    </row>
    <row r="498" spans="1:15" ht="45" x14ac:dyDescent="0.25">
      <c r="A498" s="38" t="s">
        <v>1608</v>
      </c>
      <c r="B498" s="15" t="s">
        <v>1842</v>
      </c>
      <c r="C498" s="15" t="s">
        <v>19</v>
      </c>
      <c r="D498" s="44" t="s">
        <v>1843</v>
      </c>
      <c r="E498" s="15" t="s">
        <v>21</v>
      </c>
      <c r="F498" s="82">
        <v>2</v>
      </c>
      <c r="G498" s="82">
        <v>0.08</v>
      </c>
      <c r="H498" s="45">
        <v>70074068048</v>
      </c>
      <c r="I498" s="45">
        <v>70074680620</v>
      </c>
      <c r="J498" s="45">
        <v>70074680484</v>
      </c>
      <c r="K498" s="47">
        <v>6.7999999999999996E-3</v>
      </c>
      <c r="L498" s="41">
        <f t="shared" si="36"/>
        <v>9.1000000000000004E-3</v>
      </c>
      <c r="M498" s="42">
        <v>31000</v>
      </c>
      <c r="N498" s="43">
        <v>45292</v>
      </c>
      <c r="O498" s="43" t="s">
        <v>1117</v>
      </c>
    </row>
    <row r="499" spans="1:15" ht="45" x14ac:dyDescent="0.25">
      <c r="A499" s="38" t="s">
        <v>1608</v>
      </c>
      <c r="B499" s="15" t="s">
        <v>1842</v>
      </c>
      <c r="C499" s="15" t="s">
        <v>19</v>
      </c>
      <c r="D499" s="44" t="s">
        <v>1843</v>
      </c>
      <c r="E499" s="15" t="s">
        <v>21</v>
      </c>
      <c r="F499" s="82">
        <v>2</v>
      </c>
      <c r="G499" s="82">
        <v>0.08</v>
      </c>
      <c r="H499" s="45">
        <v>70074068062</v>
      </c>
      <c r="I499" s="45">
        <v>70074680620</v>
      </c>
      <c r="J499" s="45">
        <v>70074680484</v>
      </c>
      <c r="K499" s="47">
        <v>6.7999999999999996E-3</v>
      </c>
      <c r="L499" s="41">
        <f t="shared" si="36"/>
        <v>9.1000000000000004E-3</v>
      </c>
      <c r="M499" s="42">
        <v>31000</v>
      </c>
      <c r="N499" s="43">
        <v>45292</v>
      </c>
      <c r="O499" s="43" t="s">
        <v>1117</v>
      </c>
    </row>
    <row r="500" spans="1:15" ht="74.45" customHeight="1" x14ac:dyDescent="0.25">
      <c r="A500" s="38" t="s">
        <v>1608</v>
      </c>
      <c r="B500" s="15" t="s">
        <v>1842</v>
      </c>
      <c r="C500" s="15" t="s">
        <v>19</v>
      </c>
      <c r="D500" s="15" t="s">
        <v>1844</v>
      </c>
      <c r="E500" s="15" t="s">
        <v>21</v>
      </c>
      <c r="F500" s="39">
        <v>2</v>
      </c>
      <c r="G500" s="39">
        <v>0.08</v>
      </c>
      <c r="H500" s="38" t="s">
        <v>1845</v>
      </c>
      <c r="I500" s="38" t="s">
        <v>1846</v>
      </c>
      <c r="J500" s="38" t="s">
        <v>1847</v>
      </c>
      <c r="K500" s="40">
        <v>6.7999999999999996E-3</v>
      </c>
      <c r="L500" s="41">
        <f>K500+0.0023</f>
        <v>9.1000000000000004E-3</v>
      </c>
      <c r="M500" s="42">
        <v>31047</v>
      </c>
      <c r="N500" s="43">
        <v>45292</v>
      </c>
      <c r="O500" s="43" t="s">
        <v>1117</v>
      </c>
    </row>
    <row r="501" spans="1:15" ht="171" customHeight="1" x14ac:dyDescent="0.25">
      <c r="A501" s="15" t="s">
        <v>1608</v>
      </c>
      <c r="B501" s="15" t="s">
        <v>1848</v>
      </c>
      <c r="C501" s="15" t="s">
        <v>160</v>
      </c>
      <c r="D501" s="15" t="s">
        <v>1849</v>
      </c>
      <c r="E501" s="50" t="s">
        <v>1850</v>
      </c>
      <c r="F501" s="39">
        <v>1.32</v>
      </c>
      <c r="G501" s="39">
        <v>7.0000000000000007E-2</v>
      </c>
      <c r="H501" s="38" t="s">
        <v>1851</v>
      </c>
      <c r="I501" s="38" t="s">
        <v>1852</v>
      </c>
      <c r="J501" s="38" t="s">
        <v>1853</v>
      </c>
      <c r="K501" s="40">
        <v>1.6799999999999999E-2</v>
      </c>
      <c r="L501" s="41">
        <f t="shared" ref="L501:L502" si="37">K501+0.002</f>
        <v>1.8799999999999997E-2</v>
      </c>
      <c r="M501" s="42">
        <v>60316</v>
      </c>
      <c r="N501" s="43">
        <v>45292</v>
      </c>
      <c r="O501" s="43" t="s">
        <v>1117</v>
      </c>
    </row>
    <row r="502" spans="1:15" ht="204.75" customHeight="1" x14ac:dyDescent="0.25">
      <c r="A502" s="15" t="s">
        <v>1608</v>
      </c>
      <c r="B502" s="15" t="s">
        <v>1848</v>
      </c>
      <c r="C502" s="15" t="s">
        <v>160</v>
      </c>
      <c r="D502" s="15" t="s">
        <v>1854</v>
      </c>
      <c r="E502" s="50" t="s">
        <v>1850</v>
      </c>
      <c r="F502" s="39">
        <v>1.17</v>
      </c>
      <c r="G502" s="39">
        <v>0.04</v>
      </c>
      <c r="H502" s="38" t="s">
        <v>1855</v>
      </c>
      <c r="I502" s="38" t="s">
        <v>1856</v>
      </c>
      <c r="J502" s="38" t="s">
        <v>1857</v>
      </c>
      <c r="K502" s="40">
        <v>1.4800000000000001E-2</v>
      </c>
      <c r="L502" s="41">
        <f t="shared" si="37"/>
        <v>1.6800000000000002E-2</v>
      </c>
      <c r="M502" s="42">
        <v>60244</v>
      </c>
      <c r="N502" s="43">
        <v>45292</v>
      </c>
      <c r="O502" s="43" t="s">
        <v>1117</v>
      </c>
    </row>
    <row r="503" spans="1:15" ht="45" customHeight="1" x14ac:dyDescent="0.25">
      <c r="A503" s="38" t="s">
        <v>1608</v>
      </c>
      <c r="B503" s="15" t="s">
        <v>1858</v>
      </c>
      <c r="C503" s="15" t="s">
        <v>180</v>
      </c>
      <c r="D503" s="15" t="s">
        <v>1859</v>
      </c>
      <c r="E503" s="15" t="s">
        <v>21</v>
      </c>
      <c r="F503" s="39">
        <v>1.2</v>
      </c>
      <c r="G503" s="39">
        <v>0.05</v>
      </c>
      <c r="H503" s="75">
        <v>11112003068</v>
      </c>
      <c r="I503" s="73" t="s">
        <v>1860</v>
      </c>
      <c r="J503" s="73" t="s">
        <v>1861</v>
      </c>
      <c r="K503" s="40">
        <v>8.3000000000000001E-3</v>
      </c>
      <c r="L503" s="41">
        <f>K503+0.0023</f>
        <v>1.06E-2</v>
      </c>
      <c r="M503" s="42">
        <v>51750</v>
      </c>
      <c r="N503" s="43">
        <v>45292</v>
      </c>
      <c r="O503" s="43" t="s">
        <v>1117</v>
      </c>
    </row>
    <row r="504" spans="1:15" ht="45" customHeight="1" x14ac:dyDescent="0.25">
      <c r="A504" s="38" t="s">
        <v>1608</v>
      </c>
      <c r="B504" s="15" t="s">
        <v>1858</v>
      </c>
      <c r="C504" s="15" t="s">
        <v>180</v>
      </c>
      <c r="D504" s="15" t="s">
        <v>1862</v>
      </c>
      <c r="E504" s="15" t="s">
        <v>21</v>
      </c>
      <c r="F504" s="39">
        <v>1.2</v>
      </c>
      <c r="G504" s="39">
        <v>0.05</v>
      </c>
      <c r="H504" s="54" t="s">
        <v>1863</v>
      </c>
      <c r="I504" s="38" t="s">
        <v>1864</v>
      </c>
      <c r="J504" s="55">
        <v>851823006997</v>
      </c>
      <c r="K504" s="40">
        <v>8.3000000000000001E-3</v>
      </c>
      <c r="L504" s="41">
        <f t="shared" ref="L504:L571" si="38">K504+0.0023</f>
        <v>1.06E-2</v>
      </c>
      <c r="M504" s="42">
        <v>51750</v>
      </c>
      <c r="N504" s="43">
        <v>45292</v>
      </c>
      <c r="O504" s="43" t="s">
        <v>1117</v>
      </c>
    </row>
    <row r="505" spans="1:15" ht="45" customHeight="1" x14ac:dyDescent="0.25">
      <c r="A505" s="38" t="s">
        <v>1608</v>
      </c>
      <c r="B505" s="15" t="s">
        <v>1865</v>
      </c>
      <c r="C505" s="15" t="s">
        <v>180</v>
      </c>
      <c r="D505" s="15" t="s">
        <v>1866</v>
      </c>
      <c r="E505" s="15" t="s">
        <v>21</v>
      </c>
      <c r="F505" s="39">
        <v>1.4</v>
      </c>
      <c r="G505" s="39">
        <v>0.06</v>
      </c>
      <c r="H505" s="54" t="s">
        <v>1867</v>
      </c>
      <c r="I505" s="38" t="s">
        <v>1868</v>
      </c>
      <c r="J505" s="55">
        <v>811112030027</v>
      </c>
      <c r="K505" s="40">
        <v>9.5999999999999992E-3</v>
      </c>
      <c r="L505" s="41">
        <f t="shared" si="38"/>
        <v>1.1899999999999999E-2</v>
      </c>
      <c r="M505" s="42">
        <v>44525</v>
      </c>
      <c r="N505" s="43">
        <v>45292</v>
      </c>
      <c r="O505" s="43" t="s">
        <v>1117</v>
      </c>
    </row>
    <row r="506" spans="1:15" ht="45" customHeight="1" x14ac:dyDescent="0.25">
      <c r="A506" s="38" t="s">
        <v>1608</v>
      </c>
      <c r="B506" s="15" t="s">
        <v>1865</v>
      </c>
      <c r="C506" s="15" t="s">
        <v>180</v>
      </c>
      <c r="D506" s="15" t="s">
        <v>1869</v>
      </c>
      <c r="E506" s="15" t="s">
        <v>21</v>
      </c>
      <c r="F506" s="39">
        <v>1.4</v>
      </c>
      <c r="G506" s="39">
        <v>0.06</v>
      </c>
      <c r="H506" s="54" t="s">
        <v>1870</v>
      </c>
      <c r="I506" s="38" t="s">
        <v>1871</v>
      </c>
      <c r="J506" s="38" t="s">
        <v>1872</v>
      </c>
      <c r="K506" s="40">
        <v>9.5999999999999992E-3</v>
      </c>
      <c r="L506" s="41">
        <f t="shared" si="38"/>
        <v>1.1899999999999999E-2</v>
      </c>
      <c r="M506" s="42">
        <v>44525</v>
      </c>
      <c r="N506" s="43">
        <v>45292</v>
      </c>
      <c r="O506" s="43" t="s">
        <v>1117</v>
      </c>
    </row>
    <row r="507" spans="1:15" ht="45" customHeight="1" x14ac:dyDescent="0.25">
      <c r="A507" s="38" t="s">
        <v>1608</v>
      </c>
      <c r="B507" s="15" t="s">
        <v>1865</v>
      </c>
      <c r="C507" s="15" t="s">
        <v>180</v>
      </c>
      <c r="D507" s="15" t="s">
        <v>1873</v>
      </c>
      <c r="E507" s="15" t="s">
        <v>21</v>
      </c>
      <c r="F507" s="39">
        <v>1.4</v>
      </c>
      <c r="G507" s="39">
        <v>6.2E-2</v>
      </c>
      <c r="H507" s="54">
        <v>11112003044</v>
      </c>
      <c r="I507" s="38" t="s">
        <v>1874</v>
      </c>
      <c r="J507" s="38" t="s">
        <v>1875</v>
      </c>
      <c r="K507" s="40">
        <v>9.5999999999999992E-3</v>
      </c>
      <c r="L507" s="41">
        <f t="shared" si="38"/>
        <v>1.1899999999999999E-2</v>
      </c>
      <c r="M507" s="42">
        <v>44525</v>
      </c>
      <c r="N507" s="43">
        <v>45292</v>
      </c>
      <c r="O507" s="43" t="s">
        <v>1117</v>
      </c>
    </row>
    <row r="508" spans="1:15" ht="45" customHeight="1" x14ac:dyDescent="0.25">
      <c r="A508" s="38" t="s">
        <v>1608</v>
      </c>
      <c r="B508" s="15" t="s">
        <v>1858</v>
      </c>
      <c r="C508" s="15" t="s">
        <v>180</v>
      </c>
      <c r="D508" s="15" t="s">
        <v>1876</v>
      </c>
      <c r="E508" s="15" t="s">
        <v>21</v>
      </c>
      <c r="F508" s="39">
        <v>1</v>
      </c>
      <c r="G508" s="39">
        <v>0.05</v>
      </c>
      <c r="H508" s="54" t="s">
        <v>1877</v>
      </c>
      <c r="I508" s="38" t="s">
        <v>1878</v>
      </c>
      <c r="J508" s="55">
        <v>851823006690</v>
      </c>
      <c r="K508" s="40">
        <v>6.8999999999999999E-3</v>
      </c>
      <c r="L508" s="41">
        <f t="shared" si="38"/>
        <v>9.1999999999999998E-3</v>
      </c>
      <c r="M508" s="42">
        <v>62075</v>
      </c>
      <c r="N508" s="43">
        <v>45292</v>
      </c>
      <c r="O508" s="43" t="s">
        <v>1117</v>
      </c>
    </row>
    <row r="509" spans="1:15" ht="45" customHeight="1" x14ac:dyDescent="0.25">
      <c r="A509" s="38" t="s">
        <v>1608</v>
      </c>
      <c r="B509" s="15" t="s">
        <v>1858</v>
      </c>
      <c r="C509" s="15" t="s">
        <v>180</v>
      </c>
      <c r="D509" s="44" t="s">
        <v>1879</v>
      </c>
      <c r="E509" s="15" t="s">
        <v>21</v>
      </c>
      <c r="F509" s="46">
        <v>1</v>
      </c>
      <c r="G509" s="46">
        <v>0.05</v>
      </c>
      <c r="H509" s="45" t="s">
        <v>1880</v>
      </c>
      <c r="I509" s="45" t="s">
        <v>1881</v>
      </c>
      <c r="J509" s="45" t="s">
        <v>1882</v>
      </c>
      <c r="K509" s="47">
        <v>6.8999999999999999E-3</v>
      </c>
      <c r="L509" s="41">
        <f t="shared" si="38"/>
        <v>9.1999999999999998E-3</v>
      </c>
      <c r="M509" s="42">
        <v>62075</v>
      </c>
      <c r="N509" s="43">
        <v>45292</v>
      </c>
      <c r="O509" s="43" t="s">
        <v>1117</v>
      </c>
    </row>
    <row r="510" spans="1:15" ht="45" x14ac:dyDescent="0.25">
      <c r="A510" s="38" t="s">
        <v>1608</v>
      </c>
      <c r="B510" s="15" t="s">
        <v>1858</v>
      </c>
      <c r="C510" s="15" t="s">
        <v>180</v>
      </c>
      <c r="D510" s="15" t="s">
        <v>1883</v>
      </c>
      <c r="E510" s="15" t="s">
        <v>21</v>
      </c>
      <c r="F510" s="39">
        <v>1</v>
      </c>
      <c r="G510" s="39">
        <v>0.05</v>
      </c>
      <c r="H510" s="54" t="s">
        <v>1884</v>
      </c>
      <c r="I510" s="38" t="s">
        <v>1885</v>
      </c>
      <c r="J510" s="55">
        <v>851823006683</v>
      </c>
      <c r="K510" s="40">
        <v>6.8999999999999999E-3</v>
      </c>
      <c r="L510" s="41">
        <f t="shared" si="38"/>
        <v>9.1999999999999998E-3</v>
      </c>
      <c r="M510" s="42">
        <v>62075</v>
      </c>
      <c r="N510" s="43">
        <v>45292</v>
      </c>
      <c r="O510" s="43" t="s">
        <v>1117</v>
      </c>
    </row>
    <row r="511" spans="1:15" ht="60" x14ac:dyDescent="0.25">
      <c r="A511" s="38" t="s">
        <v>1608</v>
      </c>
      <c r="B511" s="15" t="s">
        <v>1886</v>
      </c>
      <c r="C511" s="15" t="s">
        <v>180</v>
      </c>
      <c r="D511" s="15" t="s">
        <v>1887</v>
      </c>
      <c r="E511" s="15" t="s">
        <v>21</v>
      </c>
      <c r="F511" s="39">
        <v>1</v>
      </c>
      <c r="G511" s="39">
        <v>3.5999999999999997E-2</v>
      </c>
      <c r="H511" s="54">
        <v>11112003076</v>
      </c>
      <c r="I511" s="38" t="s">
        <v>1888</v>
      </c>
      <c r="J511" s="55" t="s">
        <v>1889</v>
      </c>
      <c r="K511" s="40">
        <v>1.23E-2</v>
      </c>
      <c r="L511" s="41">
        <f t="shared" si="38"/>
        <v>1.46E-2</v>
      </c>
      <c r="M511" s="53">
        <v>62000</v>
      </c>
      <c r="N511" s="43">
        <v>45292</v>
      </c>
      <c r="O511" s="43" t="s">
        <v>172</v>
      </c>
    </row>
    <row r="512" spans="1:15" ht="60" x14ac:dyDescent="0.25">
      <c r="A512" s="38" t="s">
        <v>1608</v>
      </c>
      <c r="B512" s="15" t="s">
        <v>1886</v>
      </c>
      <c r="C512" s="15" t="s">
        <v>180</v>
      </c>
      <c r="D512" s="15" t="s">
        <v>1890</v>
      </c>
      <c r="E512" s="15" t="s">
        <v>21</v>
      </c>
      <c r="F512" s="39">
        <v>1</v>
      </c>
      <c r="G512" s="39">
        <v>3.5999999999999997E-2</v>
      </c>
      <c r="H512" s="54">
        <v>11112003074</v>
      </c>
      <c r="I512" s="38" t="s">
        <v>1891</v>
      </c>
      <c r="J512" s="55" t="s">
        <v>1892</v>
      </c>
      <c r="K512" s="40">
        <v>1.23E-2</v>
      </c>
      <c r="L512" s="41">
        <f t="shared" si="38"/>
        <v>1.46E-2</v>
      </c>
      <c r="M512" s="53">
        <v>62000</v>
      </c>
      <c r="N512" s="43">
        <v>45292</v>
      </c>
      <c r="O512" s="43" t="s">
        <v>172</v>
      </c>
    </row>
    <row r="513" spans="1:15" ht="60" x14ac:dyDescent="0.25">
      <c r="A513" s="38" t="s">
        <v>1608</v>
      </c>
      <c r="B513" s="15" t="s">
        <v>1886</v>
      </c>
      <c r="C513" s="15" t="s">
        <v>180</v>
      </c>
      <c r="D513" s="15" t="s">
        <v>1893</v>
      </c>
      <c r="E513" s="15" t="s">
        <v>21</v>
      </c>
      <c r="F513" s="39">
        <v>1</v>
      </c>
      <c r="G513" s="39">
        <v>3.5999999999999997E-2</v>
      </c>
      <c r="H513" s="54">
        <v>11112003008</v>
      </c>
      <c r="I513" s="38" t="s">
        <v>1894</v>
      </c>
      <c r="J513" s="55" t="s">
        <v>1895</v>
      </c>
      <c r="K513" s="40">
        <v>1.23E-2</v>
      </c>
      <c r="L513" s="41">
        <f t="shared" si="38"/>
        <v>1.46E-2</v>
      </c>
      <c r="M513" s="53">
        <v>62000</v>
      </c>
      <c r="N513" s="43">
        <v>45292</v>
      </c>
      <c r="O513" s="43" t="s">
        <v>172</v>
      </c>
    </row>
    <row r="514" spans="1:15" ht="60" customHeight="1" x14ac:dyDescent="0.25">
      <c r="A514" s="38" t="s">
        <v>1608</v>
      </c>
      <c r="B514" s="15" t="s">
        <v>1896</v>
      </c>
      <c r="C514" s="15" t="s">
        <v>218</v>
      </c>
      <c r="D514" s="15" t="s">
        <v>1897</v>
      </c>
      <c r="E514" s="15" t="s">
        <v>21</v>
      </c>
      <c r="F514" s="39">
        <v>1.01</v>
      </c>
      <c r="G514" s="39">
        <v>0.06</v>
      </c>
      <c r="H514" s="38" t="s">
        <v>1898</v>
      </c>
      <c r="I514" s="38" t="s">
        <v>1899</v>
      </c>
      <c r="J514" s="38" t="s">
        <v>1900</v>
      </c>
      <c r="K514" s="40">
        <v>6.7999999999999996E-3</v>
      </c>
      <c r="L514" s="41">
        <f t="shared" si="38"/>
        <v>9.1000000000000004E-3</v>
      </c>
      <c r="M514" s="42">
        <v>61620</v>
      </c>
      <c r="N514" s="43">
        <v>45292</v>
      </c>
      <c r="O514" s="43" t="s">
        <v>1901</v>
      </c>
    </row>
    <row r="515" spans="1:15" ht="60" customHeight="1" x14ac:dyDescent="0.25">
      <c r="A515" s="38" t="s">
        <v>1608</v>
      </c>
      <c r="B515" s="15" t="s">
        <v>1896</v>
      </c>
      <c r="C515" s="15" t="s">
        <v>218</v>
      </c>
      <c r="D515" s="15" t="s">
        <v>1902</v>
      </c>
      <c r="E515" s="15" t="s">
        <v>21</v>
      </c>
      <c r="F515" s="39">
        <v>1.01</v>
      </c>
      <c r="G515" s="39">
        <v>0.06</v>
      </c>
      <c r="H515" s="38" t="s">
        <v>1903</v>
      </c>
      <c r="I515" s="38" t="s">
        <v>1904</v>
      </c>
      <c r="J515" s="38" t="s">
        <v>1905</v>
      </c>
      <c r="K515" s="40">
        <v>6.7999999999999996E-3</v>
      </c>
      <c r="L515" s="41">
        <f t="shared" si="38"/>
        <v>9.1000000000000004E-3</v>
      </c>
      <c r="M515" s="42">
        <v>61620</v>
      </c>
      <c r="N515" s="43">
        <v>45292</v>
      </c>
      <c r="O515" s="43" t="s">
        <v>1117</v>
      </c>
    </row>
    <row r="516" spans="1:15" ht="60" customHeight="1" x14ac:dyDescent="0.25">
      <c r="A516" s="38" t="s">
        <v>1608</v>
      </c>
      <c r="B516" s="15" t="s">
        <v>1896</v>
      </c>
      <c r="C516" s="15" t="s">
        <v>218</v>
      </c>
      <c r="D516" s="15" t="s">
        <v>1906</v>
      </c>
      <c r="E516" s="15" t="s">
        <v>21</v>
      </c>
      <c r="F516" s="39">
        <v>1.01</v>
      </c>
      <c r="G516" s="39">
        <v>0.06</v>
      </c>
      <c r="H516" s="38" t="s">
        <v>1907</v>
      </c>
      <c r="I516" s="38" t="s">
        <v>1908</v>
      </c>
      <c r="J516" s="38" t="s">
        <v>1909</v>
      </c>
      <c r="K516" s="40">
        <v>6.7999999999999996E-3</v>
      </c>
      <c r="L516" s="41">
        <f t="shared" si="38"/>
        <v>9.1000000000000004E-3</v>
      </c>
      <c r="M516" s="42">
        <v>61620</v>
      </c>
      <c r="N516" s="43">
        <v>45292</v>
      </c>
      <c r="O516" s="43" t="s">
        <v>1117</v>
      </c>
    </row>
    <row r="517" spans="1:15" ht="60" customHeight="1" x14ac:dyDescent="0.25">
      <c r="A517" s="38" t="s">
        <v>1608</v>
      </c>
      <c r="B517" s="15" t="s">
        <v>1910</v>
      </c>
      <c r="C517" s="15" t="s">
        <v>218</v>
      </c>
      <c r="D517" s="15" t="s">
        <v>1911</v>
      </c>
      <c r="E517" s="15" t="s">
        <v>21</v>
      </c>
      <c r="F517" s="39">
        <v>1.52</v>
      </c>
      <c r="G517" s="39">
        <v>0.04</v>
      </c>
      <c r="H517" s="38" t="s">
        <v>1912</v>
      </c>
      <c r="I517" s="38" t="s">
        <v>1913</v>
      </c>
      <c r="J517" s="38" t="s">
        <v>1914</v>
      </c>
      <c r="K517" s="40">
        <v>1.04E-2</v>
      </c>
      <c r="L517" s="41">
        <f t="shared" si="38"/>
        <v>1.2699999999999999E-2</v>
      </c>
      <c r="M517" s="42">
        <v>41001</v>
      </c>
      <c r="N517" s="43">
        <v>45292</v>
      </c>
      <c r="O517" s="43" t="s">
        <v>1117</v>
      </c>
    </row>
    <row r="518" spans="1:15" ht="60" customHeight="1" x14ac:dyDescent="0.25">
      <c r="A518" s="38" t="s">
        <v>1608</v>
      </c>
      <c r="B518" s="15" t="s">
        <v>1910</v>
      </c>
      <c r="C518" s="15" t="s">
        <v>218</v>
      </c>
      <c r="D518" s="15" t="s">
        <v>1915</v>
      </c>
      <c r="E518" s="15" t="s">
        <v>21</v>
      </c>
      <c r="F518" s="39">
        <v>1.52</v>
      </c>
      <c r="G518" s="39">
        <v>0.04</v>
      </c>
      <c r="H518" s="38" t="s">
        <v>1916</v>
      </c>
      <c r="I518" s="38" t="s">
        <v>1917</v>
      </c>
      <c r="J518" s="38" t="s">
        <v>1918</v>
      </c>
      <c r="K518" s="40">
        <v>1.04E-2</v>
      </c>
      <c r="L518" s="41">
        <f t="shared" si="38"/>
        <v>1.2699999999999999E-2</v>
      </c>
      <c r="M518" s="42">
        <v>41001</v>
      </c>
      <c r="N518" s="43">
        <v>45292</v>
      </c>
      <c r="O518" s="43" t="s">
        <v>1117</v>
      </c>
    </row>
    <row r="519" spans="1:15" ht="60" customHeight="1" x14ac:dyDescent="0.25">
      <c r="A519" s="38" t="s">
        <v>1608</v>
      </c>
      <c r="B519" s="15" t="s">
        <v>1910</v>
      </c>
      <c r="C519" s="15" t="s">
        <v>218</v>
      </c>
      <c r="D519" s="15" t="s">
        <v>1919</v>
      </c>
      <c r="E519" s="15" t="s">
        <v>21</v>
      </c>
      <c r="F519" s="39">
        <v>1.52</v>
      </c>
      <c r="G519" s="39">
        <v>0.04</v>
      </c>
      <c r="H519" s="38" t="s">
        <v>1920</v>
      </c>
      <c r="I519" s="38" t="s">
        <v>1921</v>
      </c>
      <c r="J519" s="58" t="s">
        <v>1922</v>
      </c>
      <c r="K519" s="40">
        <v>1.04E-2</v>
      </c>
      <c r="L519" s="41">
        <f t="shared" si="38"/>
        <v>1.2699999999999999E-2</v>
      </c>
      <c r="M519" s="42">
        <v>41001</v>
      </c>
      <c r="N519" s="43">
        <v>45292</v>
      </c>
      <c r="O519" s="43" t="s">
        <v>1117</v>
      </c>
    </row>
    <row r="520" spans="1:15" ht="60" customHeight="1" x14ac:dyDescent="0.25">
      <c r="A520" s="38" t="s">
        <v>1608</v>
      </c>
      <c r="B520" s="15" t="s">
        <v>1910</v>
      </c>
      <c r="C520" s="15" t="s">
        <v>218</v>
      </c>
      <c r="D520" s="44" t="s">
        <v>1923</v>
      </c>
      <c r="E520" s="15" t="s">
        <v>21</v>
      </c>
      <c r="F520" s="39">
        <v>1.52</v>
      </c>
      <c r="G520" s="39">
        <v>0.04</v>
      </c>
      <c r="H520" s="38" t="s">
        <v>1924</v>
      </c>
      <c r="I520" s="38" t="s">
        <v>1925</v>
      </c>
      <c r="J520" s="58" t="s">
        <v>1926</v>
      </c>
      <c r="K520" s="40">
        <v>1.04E-2</v>
      </c>
      <c r="L520" s="41">
        <f t="shared" si="38"/>
        <v>1.2699999999999999E-2</v>
      </c>
      <c r="M520" s="42">
        <v>41001</v>
      </c>
      <c r="N520" s="43">
        <v>45292</v>
      </c>
      <c r="O520" s="43" t="s">
        <v>1117</v>
      </c>
    </row>
    <row r="521" spans="1:15" ht="60" customHeight="1" x14ac:dyDescent="0.25">
      <c r="A521" s="38" t="s">
        <v>1608</v>
      </c>
      <c r="B521" s="15" t="s">
        <v>1927</v>
      </c>
      <c r="C521" s="15" t="s">
        <v>218</v>
      </c>
      <c r="D521" s="15" t="s">
        <v>1928</v>
      </c>
      <c r="E521" s="15" t="s">
        <v>21</v>
      </c>
      <c r="F521" s="39">
        <v>1</v>
      </c>
      <c r="G521" s="39">
        <v>0.03</v>
      </c>
      <c r="H521" s="38" t="s">
        <v>1929</v>
      </c>
      <c r="I521" s="38" t="s">
        <v>1930</v>
      </c>
      <c r="J521" s="58" t="s">
        <v>1931</v>
      </c>
      <c r="K521" s="40">
        <v>8.0000000000000002E-3</v>
      </c>
      <c r="L521" s="41">
        <f t="shared" si="38"/>
        <v>1.03E-2</v>
      </c>
      <c r="M521" s="42">
        <v>62094</v>
      </c>
      <c r="N521" s="43">
        <v>45292</v>
      </c>
      <c r="O521" s="43" t="s">
        <v>1117</v>
      </c>
    </row>
    <row r="522" spans="1:15" ht="60" customHeight="1" x14ac:dyDescent="0.25">
      <c r="A522" s="38" t="s">
        <v>1608</v>
      </c>
      <c r="B522" s="15" t="s">
        <v>1927</v>
      </c>
      <c r="C522" s="15" t="s">
        <v>218</v>
      </c>
      <c r="D522" s="15" t="s">
        <v>1932</v>
      </c>
      <c r="E522" s="15" t="s">
        <v>21</v>
      </c>
      <c r="F522" s="39">
        <v>1</v>
      </c>
      <c r="G522" s="39">
        <v>0.03</v>
      </c>
      <c r="H522" s="38" t="s">
        <v>1933</v>
      </c>
      <c r="I522" s="38" t="s">
        <v>1934</v>
      </c>
      <c r="J522" s="38" t="s">
        <v>1935</v>
      </c>
      <c r="K522" s="40">
        <v>8.0000000000000002E-3</v>
      </c>
      <c r="L522" s="41">
        <f t="shared" si="38"/>
        <v>1.03E-2</v>
      </c>
      <c r="M522" s="42">
        <v>62094</v>
      </c>
      <c r="N522" s="43">
        <v>45292</v>
      </c>
      <c r="O522" s="43" t="s">
        <v>1117</v>
      </c>
    </row>
    <row r="523" spans="1:15" ht="60" customHeight="1" x14ac:dyDescent="0.25">
      <c r="A523" s="38" t="s">
        <v>1608</v>
      </c>
      <c r="B523" s="15" t="s">
        <v>1927</v>
      </c>
      <c r="C523" s="15" t="s">
        <v>218</v>
      </c>
      <c r="D523" s="15" t="s">
        <v>1936</v>
      </c>
      <c r="E523" s="15" t="s">
        <v>21</v>
      </c>
      <c r="F523" s="39">
        <v>1</v>
      </c>
      <c r="G523" s="39">
        <v>0.03</v>
      </c>
      <c r="H523" s="38" t="s">
        <v>1937</v>
      </c>
      <c r="I523" s="38" t="s">
        <v>1938</v>
      </c>
      <c r="J523" s="38" t="s">
        <v>1939</v>
      </c>
      <c r="K523" s="40">
        <v>8.0000000000000002E-3</v>
      </c>
      <c r="L523" s="41">
        <f t="shared" si="38"/>
        <v>1.03E-2</v>
      </c>
      <c r="M523" s="42">
        <v>62220</v>
      </c>
      <c r="N523" s="43">
        <v>45292</v>
      </c>
      <c r="O523" s="43" t="s">
        <v>1117</v>
      </c>
    </row>
    <row r="524" spans="1:15" ht="60" customHeight="1" x14ac:dyDescent="0.25">
      <c r="A524" s="38" t="s">
        <v>1608</v>
      </c>
      <c r="B524" s="15" t="s">
        <v>1927</v>
      </c>
      <c r="C524" s="15" t="s">
        <v>218</v>
      </c>
      <c r="D524" s="15" t="s">
        <v>1940</v>
      </c>
      <c r="E524" s="15" t="s">
        <v>21</v>
      </c>
      <c r="F524" s="39">
        <v>1</v>
      </c>
      <c r="G524" s="39">
        <v>0.03</v>
      </c>
      <c r="H524" s="38" t="s">
        <v>1941</v>
      </c>
      <c r="I524" s="38" t="s">
        <v>1942</v>
      </c>
      <c r="J524" s="58" t="s">
        <v>1943</v>
      </c>
      <c r="K524" s="40">
        <v>8.0000000000000002E-3</v>
      </c>
      <c r="L524" s="41">
        <f t="shared" si="38"/>
        <v>1.03E-2</v>
      </c>
      <c r="M524" s="42">
        <v>62094</v>
      </c>
      <c r="N524" s="43">
        <v>45292</v>
      </c>
      <c r="O524" s="43" t="s">
        <v>1117</v>
      </c>
    </row>
    <row r="525" spans="1:15" ht="60" customHeight="1" x14ac:dyDescent="0.25">
      <c r="A525" s="38" t="s">
        <v>1608</v>
      </c>
      <c r="B525" s="15" t="s">
        <v>1927</v>
      </c>
      <c r="C525" s="15" t="s">
        <v>218</v>
      </c>
      <c r="D525" s="15" t="s">
        <v>1944</v>
      </c>
      <c r="E525" s="15" t="s">
        <v>21</v>
      </c>
      <c r="F525" s="39">
        <v>1</v>
      </c>
      <c r="G525" s="39">
        <v>0.03</v>
      </c>
      <c r="H525" s="38" t="s">
        <v>1945</v>
      </c>
      <c r="I525" s="38" t="s">
        <v>1946</v>
      </c>
      <c r="J525" s="38" t="s">
        <v>1947</v>
      </c>
      <c r="K525" s="40">
        <v>8.0000000000000002E-3</v>
      </c>
      <c r="L525" s="41">
        <f t="shared" si="38"/>
        <v>1.03E-2</v>
      </c>
      <c r="M525" s="42">
        <v>62220</v>
      </c>
      <c r="N525" s="43">
        <v>45292</v>
      </c>
      <c r="O525" s="43" t="s">
        <v>1117</v>
      </c>
    </row>
    <row r="526" spans="1:15" ht="60" customHeight="1" x14ac:dyDescent="0.25">
      <c r="A526" s="38" t="s">
        <v>1608</v>
      </c>
      <c r="B526" s="15" t="s">
        <v>1948</v>
      </c>
      <c r="C526" s="15" t="s">
        <v>218</v>
      </c>
      <c r="D526" s="15" t="s">
        <v>1949</v>
      </c>
      <c r="E526" s="15" t="s">
        <v>21</v>
      </c>
      <c r="F526" s="39">
        <v>1</v>
      </c>
      <c r="G526" s="39">
        <v>0.04</v>
      </c>
      <c r="H526" s="38" t="s">
        <v>1950</v>
      </c>
      <c r="I526" s="38" t="s">
        <v>1951</v>
      </c>
      <c r="J526" s="38" t="s">
        <v>1952</v>
      </c>
      <c r="K526" s="40">
        <v>8.0000000000000002E-3</v>
      </c>
      <c r="L526" s="41">
        <f t="shared" si="38"/>
        <v>1.03E-2</v>
      </c>
      <c r="M526" s="42">
        <v>62094</v>
      </c>
      <c r="N526" s="43">
        <v>45292</v>
      </c>
      <c r="O526" s="43" t="s">
        <v>1117</v>
      </c>
    </row>
    <row r="527" spans="1:15" ht="60" customHeight="1" x14ac:dyDescent="0.25">
      <c r="A527" s="38" t="s">
        <v>1608</v>
      </c>
      <c r="B527" s="15" t="s">
        <v>1948</v>
      </c>
      <c r="C527" s="15" t="s">
        <v>218</v>
      </c>
      <c r="D527" s="15" t="s">
        <v>1953</v>
      </c>
      <c r="E527" s="15" t="s">
        <v>21</v>
      </c>
      <c r="F527" s="39">
        <v>1</v>
      </c>
      <c r="G527" s="39">
        <v>0.04</v>
      </c>
      <c r="H527" s="38" t="s">
        <v>1954</v>
      </c>
      <c r="I527" s="38" t="s">
        <v>1955</v>
      </c>
      <c r="J527" s="38" t="s">
        <v>1956</v>
      </c>
      <c r="K527" s="40">
        <v>6.0000000000000001E-3</v>
      </c>
      <c r="L527" s="41">
        <f t="shared" si="38"/>
        <v>8.3000000000000001E-3</v>
      </c>
      <c r="M527" s="42">
        <v>62094</v>
      </c>
      <c r="N527" s="43">
        <v>45292</v>
      </c>
      <c r="O527" s="43" t="s">
        <v>1117</v>
      </c>
    </row>
    <row r="528" spans="1:15" ht="60" customHeight="1" x14ac:dyDescent="0.25">
      <c r="A528" s="38" t="s">
        <v>1608</v>
      </c>
      <c r="B528" s="15" t="s">
        <v>1948</v>
      </c>
      <c r="C528" s="15" t="s">
        <v>218</v>
      </c>
      <c r="D528" s="15" t="s">
        <v>1957</v>
      </c>
      <c r="E528" s="15" t="s">
        <v>21</v>
      </c>
      <c r="F528" s="39">
        <v>1</v>
      </c>
      <c r="G528" s="39">
        <v>0.04</v>
      </c>
      <c r="H528" s="38" t="s">
        <v>1958</v>
      </c>
      <c r="I528" s="38" t="s">
        <v>1959</v>
      </c>
      <c r="J528" s="38" t="s">
        <v>1960</v>
      </c>
      <c r="K528" s="40">
        <v>6.0000000000000001E-3</v>
      </c>
      <c r="L528" s="41">
        <f t="shared" si="38"/>
        <v>8.3000000000000001E-3</v>
      </c>
      <c r="M528" s="42">
        <v>62094</v>
      </c>
      <c r="N528" s="43">
        <v>45292</v>
      </c>
      <c r="O528" s="43" t="s">
        <v>1117</v>
      </c>
    </row>
    <row r="529" spans="1:15" ht="60" customHeight="1" x14ac:dyDescent="0.25">
      <c r="A529" s="38" t="s">
        <v>1608</v>
      </c>
      <c r="B529" s="15" t="s">
        <v>1961</v>
      </c>
      <c r="C529" s="15" t="s">
        <v>218</v>
      </c>
      <c r="D529" s="15" t="s">
        <v>1962</v>
      </c>
      <c r="E529" s="15" t="s">
        <v>21</v>
      </c>
      <c r="F529" s="39">
        <v>1.5</v>
      </c>
      <c r="G529" s="39">
        <v>0.06</v>
      </c>
      <c r="H529" s="38" t="s">
        <v>1963</v>
      </c>
      <c r="I529" s="38" t="s">
        <v>1964</v>
      </c>
      <c r="J529" s="58" t="s">
        <v>1965</v>
      </c>
      <c r="K529" s="40">
        <v>7.4000000000000003E-3</v>
      </c>
      <c r="L529" s="41">
        <f t="shared" si="38"/>
        <v>9.7000000000000003E-3</v>
      </c>
      <c r="M529" s="42">
        <v>41475</v>
      </c>
      <c r="N529" s="43">
        <v>45292</v>
      </c>
      <c r="O529" s="43" t="s">
        <v>1117</v>
      </c>
    </row>
    <row r="530" spans="1:15" ht="60" customHeight="1" x14ac:dyDescent="0.25">
      <c r="A530" s="38" t="s">
        <v>1608</v>
      </c>
      <c r="B530" s="15" t="s">
        <v>1961</v>
      </c>
      <c r="C530" s="15" t="s">
        <v>218</v>
      </c>
      <c r="D530" s="15" t="s">
        <v>1966</v>
      </c>
      <c r="E530" s="15" t="s">
        <v>21</v>
      </c>
      <c r="F530" s="39">
        <v>1.5</v>
      </c>
      <c r="G530" s="39">
        <v>0.06</v>
      </c>
      <c r="H530" s="38" t="s">
        <v>1967</v>
      </c>
      <c r="I530" s="38" t="s">
        <v>1968</v>
      </c>
      <c r="J530" s="58" t="s">
        <v>1969</v>
      </c>
      <c r="K530" s="40">
        <v>7.4000000000000003E-3</v>
      </c>
      <c r="L530" s="41">
        <f t="shared" si="38"/>
        <v>9.7000000000000003E-3</v>
      </c>
      <c r="M530" s="42">
        <v>41475</v>
      </c>
      <c r="N530" s="43">
        <v>45292</v>
      </c>
      <c r="O530" s="43" t="s">
        <v>1117</v>
      </c>
    </row>
    <row r="531" spans="1:15" ht="60" customHeight="1" x14ac:dyDescent="0.25">
      <c r="A531" s="38" t="s">
        <v>1608</v>
      </c>
      <c r="B531" s="15" t="s">
        <v>1961</v>
      </c>
      <c r="C531" s="15" t="s">
        <v>218</v>
      </c>
      <c r="D531" s="15" t="s">
        <v>1970</v>
      </c>
      <c r="E531" s="15" t="s">
        <v>21</v>
      </c>
      <c r="F531" s="39">
        <v>1.5</v>
      </c>
      <c r="G531" s="39">
        <v>0.06</v>
      </c>
      <c r="H531" s="38" t="s">
        <v>1971</v>
      </c>
      <c r="I531" s="38" t="s">
        <v>1972</v>
      </c>
      <c r="J531" s="38" t="s">
        <v>1973</v>
      </c>
      <c r="K531" s="40">
        <v>7.4000000000000003E-3</v>
      </c>
      <c r="L531" s="41">
        <f t="shared" si="38"/>
        <v>9.7000000000000003E-3</v>
      </c>
      <c r="M531" s="42">
        <v>41475</v>
      </c>
      <c r="N531" s="43">
        <v>45292</v>
      </c>
      <c r="O531" s="43" t="s">
        <v>1117</v>
      </c>
    </row>
    <row r="532" spans="1:15" ht="60" customHeight="1" x14ac:dyDescent="0.25">
      <c r="A532" s="38" t="s">
        <v>1608</v>
      </c>
      <c r="B532" s="15" t="s">
        <v>1961</v>
      </c>
      <c r="C532" s="15" t="s">
        <v>218</v>
      </c>
      <c r="D532" s="15" t="s">
        <v>1974</v>
      </c>
      <c r="E532" s="15" t="s">
        <v>21</v>
      </c>
      <c r="F532" s="39">
        <v>1.5</v>
      </c>
      <c r="G532" s="39">
        <v>0.06</v>
      </c>
      <c r="H532" s="38" t="s">
        <v>1975</v>
      </c>
      <c r="I532" s="38" t="s">
        <v>1976</v>
      </c>
      <c r="J532" s="38" t="s">
        <v>1977</v>
      </c>
      <c r="K532" s="40">
        <v>7.4000000000000003E-3</v>
      </c>
      <c r="L532" s="41">
        <f t="shared" si="38"/>
        <v>9.7000000000000003E-3</v>
      </c>
      <c r="M532" s="42">
        <v>41475</v>
      </c>
      <c r="N532" s="43">
        <v>45292</v>
      </c>
      <c r="O532" s="43" t="s">
        <v>1117</v>
      </c>
    </row>
    <row r="533" spans="1:15" ht="60" customHeight="1" x14ac:dyDescent="0.25">
      <c r="A533" s="38" t="s">
        <v>1608</v>
      </c>
      <c r="B533" s="15" t="s">
        <v>1961</v>
      </c>
      <c r="C533" s="15" t="s">
        <v>218</v>
      </c>
      <c r="D533" s="15" t="s">
        <v>1978</v>
      </c>
      <c r="E533" s="15" t="s">
        <v>21</v>
      </c>
      <c r="F533" s="39">
        <v>1.5</v>
      </c>
      <c r="G533" s="39">
        <v>0.06</v>
      </c>
      <c r="H533" s="38" t="s">
        <v>1979</v>
      </c>
      <c r="I533" s="38" t="s">
        <v>1980</v>
      </c>
      <c r="J533" s="38" t="s">
        <v>1981</v>
      </c>
      <c r="K533" s="40">
        <v>7.4000000000000003E-3</v>
      </c>
      <c r="L533" s="41">
        <f t="shared" si="38"/>
        <v>9.7000000000000003E-3</v>
      </c>
      <c r="M533" s="42">
        <v>41475</v>
      </c>
      <c r="N533" s="43">
        <v>45292</v>
      </c>
      <c r="O533" s="43" t="s">
        <v>1117</v>
      </c>
    </row>
    <row r="534" spans="1:15" ht="60" customHeight="1" x14ac:dyDescent="0.25">
      <c r="A534" s="38" t="s">
        <v>1608</v>
      </c>
      <c r="B534" s="15" t="s">
        <v>1961</v>
      </c>
      <c r="C534" s="15" t="s">
        <v>218</v>
      </c>
      <c r="D534" s="15" t="s">
        <v>1982</v>
      </c>
      <c r="E534" s="15" t="s">
        <v>21</v>
      </c>
      <c r="F534" s="39">
        <v>1.5</v>
      </c>
      <c r="G534" s="39">
        <v>0.06</v>
      </c>
      <c r="H534" s="38" t="s">
        <v>1983</v>
      </c>
      <c r="I534" s="38" t="s">
        <v>1984</v>
      </c>
      <c r="J534" s="38" t="s">
        <v>1985</v>
      </c>
      <c r="K534" s="40">
        <v>7.4000000000000003E-3</v>
      </c>
      <c r="L534" s="41">
        <f t="shared" si="38"/>
        <v>9.7000000000000003E-3</v>
      </c>
      <c r="M534" s="42">
        <v>41475</v>
      </c>
      <c r="N534" s="43">
        <v>45292</v>
      </c>
      <c r="O534" s="43" t="s">
        <v>1117</v>
      </c>
    </row>
    <row r="535" spans="1:15" ht="60" customHeight="1" x14ac:dyDescent="0.25">
      <c r="A535" s="38" t="s">
        <v>1608</v>
      </c>
      <c r="B535" s="15" t="s">
        <v>1961</v>
      </c>
      <c r="C535" s="15" t="s">
        <v>218</v>
      </c>
      <c r="D535" s="15" t="s">
        <v>1986</v>
      </c>
      <c r="E535" s="15" t="s">
        <v>21</v>
      </c>
      <c r="F535" s="39">
        <v>2.25</v>
      </c>
      <c r="G535" s="39">
        <v>0.09</v>
      </c>
      <c r="H535" s="38">
        <v>43900083968</v>
      </c>
      <c r="I535" s="38">
        <v>43900839684</v>
      </c>
      <c r="J535" s="38" t="s">
        <v>1987</v>
      </c>
      <c r="K535" s="40">
        <v>8.0999999999999996E-3</v>
      </c>
      <c r="L535" s="41">
        <f t="shared" si="38"/>
        <v>1.04E-2</v>
      </c>
      <c r="M535" s="53">
        <v>27729</v>
      </c>
      <c r="N535" s="43">
        <v>45292</v>
      </c>
      <c r="O535" s="43" t="s">
        <v>172</v>
      </c>
    </row>
    <row r="536" spans="1:15" ht="60" customHeight="1" x14ac:dyDescent="0.25">
      <c r="A536" s="38" t="s">
        <v>1608</v>
      </c>
      <c r="B536" s="15" t="s">
        <v>1961</v>
      </c>
      <c r="C536" s="15" t="s">
        <v>218</v>
      </c>
      <c r="D536" s="15" t="s">
        <v>1988</v>
      </c>
      <c r="E536" s="15" t="s">
        <v>21</v>
      </c>
      <c r="F536" s="39">
        <v>2.25</v>
      </c>
      <c r="G536" s="39">
        <v>0.09</v>
      </c>
      <c r="H536" s="38" t="s">
        <v>1989</v>
      </c>
      <c r="I536" s="38" t="s">
        <v>1990</v>
      </c>
      <c r="J536" s="38" t="s">
        <v>1991</v>
      </c>
      <c r="K536" s="40">
        <v>8.0999999999999996E-3</v>
      </c>
      <c r="L536" s="41">
        <f t="shared" si="38"/>
        <v>1.04E-2</v>
      </c>
      <c r="M536" s="42">
        <v>27729</v>
      </c>
      <c r="N536" s="43">
        <v>45292</v>
      </c>
      <c r="O536" s="43" t="s">
        <v>1117</v>
      </c>
    </row>
    <row r="537" spans="1:15" ht="60" customHeight="1" x14ac:dyDescent="0.25">
      <c r="A537" s="38" t="s">
        <v>1608</v>
      </c>
      <c r="B537" s="15" t="s">
        <v>1961</v>
      </c>
      <c r="C537" s="15" t="s">
        <v>218</v>
      </c>
      <c r="D537" s="15" t="s">
        <v>1992</v>
      </c>
      <c r="E537" s="15" t="s">
        <v>21</v>
      </c>
      <c r="F537" s="39">
        <v>2.25</v>
      </c>
      <c r="G537" s="39">
        <v>0.09</v>
      </c>
      <c r="H537" s="38" t="s">
        <v>1993</v>
      </c>
      <c r="I537" s="38" t="s">
        <v>1994</v>
      </c>
      <c r="J537" s="58" t="s">
        <v>1995</v>
      </c>
      <c r="K537" s="40">
        <v>8.0999999999999996E-3</v>
      </c>
      <c r="L537" s="41">
        <f t="shared" si="38"/>
        <v>1.04E-2</v>
      </c>
      <c r="M537" s="42">
        <v>27729</v>
      </c>
      <c r="N537" s="43">
        <v>45292</v>
      </c>
      <c r="O537" s="43" t="s">
        <v>1117</v>
      </c>
    </row>
    <row r="538" spans="1:15" ht="60" customHeight="1" x14ac:dyDescent="0.25">
      <c r="A538" s="38" t="s">
        <v>1608</v>
      </c>
      <c r="B538" s="15" t="s">
        <v>1948</v>
      </c>
      <c r="C538" s="15" t="s">
        <v>218</v>
      </c>
      <c r="D538" s="15" t="s">
        <v>1996</v>
      </c>
      <c r="E538" s="15" t="s">
        <v>21</v>
      </c>
      <c r="F538" s="39">
        <v>1</v>
      </c>
      <c r="G538" s="39">
        <v>0.04</v>
      </c>
      <c r="H538" s="38" t="s">
        <v>1997</v>
      </c>
      <c r="I538" s="38" t="s">
        <v>1998</v>
      </c>
      <c r="J538" s="58" t="s">
        <v>1999</v>
      </c>
      <c r="K538" s="40">
        <v>6.0000000000000001E-3</v>
      </c>
      <c r="L538" s="41">
        <f t="shared" si="38"/>
        <v>8.3000000000000001E-3</v>
      </c>
      <c r="M538" s="42">
        <v>62094</v>
      </c>
      <c r="N538" s="43">
        <v>45292</v>
      </c>
      <c r="O538" s="43" t="s">
        <v>1117</v>
      </c>
    </row>
    <row r="539" spans="1:15" ht="60" customHeight="1" x14ac:dyDescent="0.25">
      <c r="A539" s="38" t="s">
        <v>1608</v>
      </c>
      <c r="B539" s="15" t="s">
        <v>1948</v>
      </c>
      <c r="C539" s="15" t="s">
        <v>218</v>
      </c>
      <c r="D539" s="15" t="s">
        <v>2000</v>
      </c>
      <c r="E539" s="15" t="s">
        <v>21</v>
      </c>
      <c r="F539" s="39">
        <v>1</v>
      </c>
      <c r="G539" s="39">
        <v>0.04</v>
      </c>
      <c r="H539" s="38" t="s">
        <v>2001</v>
      </c>
      <c r="I539" s="38" t="s">
        <v>2002</v>
      </c>
      <c r="J539" s="58" t="s">
        <v>2003</v>
      </c>
      <c r="K539" s="40">
        <v>6.0000000000000001E-3</v>
      </c>
      <c r="L539" s="41">
        <f t="shared" si="38"/>
        <v>8.3000000000000001E-3</v>
      </c>
      <c r="M539" s="42">
        <v>62094</v>
      </c>
      <c r="N539" s="43">
        <v>45292</v>
      </c>
      <c r="O539" s="43" t="s">
        <v>2004</v>
      </c>
    </row>
    <row r="540" spans="1:15" ht="60" x14ac:dyDescent="0.25">
      <c r="A540" s="38" t="s">
        <v>1608</v>
      </c>
      <c r="B540" s="15" t="s">
        <v>1948</v>
      </c>
      <c r="C540" s="15" t="s">
        <v>218</v>
      </c>
      <c r="D540" s="15" t="s">
        <v>2005</v>
      </c>
      <c r="E540" s="15" t="s">
        <v>21</v>
      </c>
      <c r="F540" s="39">
        <v>1</v>
      </c>
      <c r="G540" s="39">
        <v>0.04</v>
      </c>
      <c r="H540" s="38" t="s">
        <v>2006</v>
      </c>
      <c r="I540" s="38" t="s">
        <v>2007</v>
      </c>
      <c r="J540" s="38" t="s">
        <v>2008</v>
      </c>
      <c r="K540" s="40">
        <v>6.0000000000000001E-3</v>
      </c>
      <c r="L540" s="41">
        <f t="shared" si="38"/>
        <v>8.3000000000000001E-3</v>
      </c>
      <c r="M540" s="42">
        <v>62094</v>
      </c>
      <c r="N540" s="43">
        <v>45292</v>
      </c>
      <c r="O540" s="43" t="s">
        <v>2004</v>
      </c>
    </row>
    <row r="541" spans="1:15" ht="60" x14ac:dyDescent="0.25">
      <c r="A541" s="38" t="s">
        <v>1608</v>
      </c>
      <c r="B541" s="15" t="s">
        <v>2009</v>
      </c>
      <c r="C541" s="15" t="s">
        <v>218</v>
      </c>
      <c r="D541" s="15" t="s">
        <v>2010</v>
      </c>
      <c r="E541" s="50" t="s">
        <v>21</v>
      </c>
      <c r="F541" s="57">
        <v>1</v>
      </c>
      <c r="G541" s="57">
        <v>0.03</v>
      </c>
      <c r="H541" s="38" t="s">
        <v>2011</v>
      </c>
      <c r="I541" s="58" t="s">
        <v>2012</v>
      </c>
      <c r="J541" s="58" t="s">
        <v>2013</v>
      </c>
      <c r="K541" s="40">
        <v>1.23E-2</v>
      </c>
      <c r="L541" s="41">
        <f t="shared" si="38"/>
        <v>1.46E-2</v>
      </c>
      <c r="M541" s="42">
        <v>62000</v>
      </c>
      <c r="N541" s="43">
        <v>45292</v>
      </c>
      <c r="O541" s="43" t="s">
        <v>415</v>
      </c>
    </row>
    <row r="542" spans="1:15" ht="60" x14ac:dyDescent="0.25">
      <c r="A542" s="38" t="s">
        <v>1608</v>
      </c>
      <c r="B542" s="15" t="s">
        <v>2009</v>
      </c>
      <c r="C542" s="15" t="s">
        <v>218</v>
      </c>
      <c r="D542" s="15" t="s">
        <v>2014</v>
      </c>
      <c r="E542" s="50" t="s">
        <v>21</v>
      </c>
      <c r="F542" s="57">
        <v>1</v>
      </c>
      <c r="G542" s="57">
        <v>0.03</v>
      </c>
      <c r="H542" s="38" t="s">
        <v>2015</v>
      </c>
      <c r="I542" s="58" t="s">
        <v>2016</v>
      </c>
      <c r="J542" s="58" t="s">
        <v>2017</v>
      </c>
      <c r="K542" s="40">
        <v>1.23E-2</v>
      </c>
      <c r="L542" s="41">
        <f t="shared" si="38"/>
        <v>1.46E-2</v>
      </c>
      <c r="M542" s="42">
        <v>62000</v>
      </c>
      <c r="N542" s="43">
        <v>45292</v>
      </c>
      <c r="O542" s="43" t="s">
        <v>415</v>
      </c>
    </row>
    <row r="543" spans="1:15" ht="60" x14ac:dyDescent="0.25">
      <c r="A543" s="38" t="s">
        <v>1608</v>
      </c>
      <c r="B543" s="15" t="s">
        <v>2009</v>
      </c>
      <c r="C543" s="15" t="s">
        <v>218</v>
      </c>
      <c r="D543" s="15" t="s">
        <v>2018</v>
      </c>
      <c r="E543" s="50" t="s">
        <v>21</v>
      </c>
      <c r="F543" s="57">
        <v>1.4</v>
      </c>
      <c r="G543" s="57">
        <v>0.04</v>
      </c>
      <c r="H543" s="38" t="s">
        <v>2019</v>
      </c>
      <c r="I543" s="58" t="s">
        <v>2020</v>
      </c>
      <c r="J543" s="58" t="s">
        <v>2021</v>
      </c>
      <c r="K543" s="40">
        <v>1.6299999999999999E-2</v>
      </c>
      <c r="L543" s="41">
        <f t="shared" si="38"/>
        <v>1.8599999999999998E-2</v>
      </c>
      <c r="M543" s="42">
        <v>44500</v>
      </c>
      <c r="N543" s="43">
        <v>45292</v>
      </c>
      <c r="O543" s="43" t="s">
        <v>415</v>
      </c>
    </row>
    <row r="544" spans="1:15" ht="60" x14ac:dyDescent="0.25">
      <c r="A544" s="38" t="s">
        <v>1608</v>
      </c>
      <c r="B544" s="15" t="s">
        <v>2009</v>
      </c>
      <c r="C544" s="15" t="s">
        <v>218</v>
      </c>
      <c r="D544" s="15" t="s">
        <v>2022</v>
      </c>
      <c r="E544" s="50" t="s">
        <v>21</v>
      </c>
      <c r="F544" s="57">
        <v>1.4</v>
      </c>
      <c r="G544" s="57">
        <v>0.04</v>
      </c>
      <c r="H544" s="38" t="s">
        <v>2023</v>
      </c>
      <c r="I544" s="58" t="s">
        <v>2024</v>
      </c>
      <c r="J544" s="58" t="s">
        <v>2025</v>
      </c>
      <c r="K544" s="40">
        <v>1.6299999999999999E-2</v>
      </c>
      <c r="L544" s="41">
        <f t="shared" si="38"/>
        <v>1.8599999999999998E-2</v>
      </c>
      <c r="M544" s="42">
        <v>45000</v>
      </c>
      <c r="N544" s="43">
        <v>45292</v>
      </c>
      <c r="O544" s="43" t="s">
        <v>415</v>
      </c>
    </row>
    <row r="545" spans="1:15" ht="60" x14ac:dyDescent="0.25">
      <c r="A545" s="38" t="s">
        <v>1608</v>
      </c>
      <c r="B545" s="15" t="s">
        <v>2026</v>
      </c>
      <c r="C545" s="15" t="s">
        <v>218</v>
      </c>
      <c r="D545" s="15" t="s">
        <v>2027</v>
      </c>
      <c r="E545" s="50" t="s">
        <v>21</v>
      </c>
      <c r="F545" s="57">
        <v>1.4</v>
      </c>
      <c r="G545" s="57">
        <v>7.1999999999999995E-2</v>
      </c>
      <c r="H545" s="38" t="s">
        <v>2028</v>
      </c>
      <c r="I545" s="58" t="s">
        <v>2029</v>
      </c>
      <c r="J545" s="58" t="s">
        <v>2030</v>
      </c>
      <c r="K545" s="40">
        <v>1.5699999999999999E-2</v>
      </c>
      <c r="L545" s="41">
        <f t="shared" si="38"/>
        <v>1.7999999999999999E-2</v>
      </c>
      <c r="M545" s="42">
        <v>44500</v>
      </c>
      <c r="N545" s="43">
        <v>45292</v>
      </c>
      <c r="O545" s="43" t="s">
        <v>415</v>
      </c>
    </row>
    <row r="546" spans="1:15" ht="63" customHeight="1" x14ac:dyDescent="0.25">
      <c r="A546" s="38" t="s">
        <v>1608</v>
      </c>
      <c r="B546" s="15" t="s">
        <v>2026</v>
      </c>
      <c r="C546" s="15" t="s">
        <v>218</v>
      </c>
      <c r="D546" s="15" t="s">
        <v>2031</v>
      </c>
      <c r="E546" s="50" t="s">
        <v>21</v>
      </c>
      <c r="F546" s="57">
        <v>1.4</v>
      </c>
      <c r="G546" s="57">
        <v>7.0000000000000007E-2</v>
      </c>
      <c r="H546" s="38" t="s">
        <v>2032</v>
      </c>
      <c r="I546" s="58" t="s">
        <v>2033</v>
      </c>
      <c r="J546" s="58" t="s">
        <v>2034</v>
      </c>
      <c r="K546" s="40">
        <v>1.5699999999999999E-2</v>
      </c>
      <c r="L546" s="41">
        <f t="shared" si="38"/>
        <v>1.7999999999999999E-2</v>
      </c>
      <c r="M546" s="42">
        <v>45000</v>
      </c>
      <c r="N546" s="43">
        <v>45292</v>
      </c>
      <c r="O546" s="43" t="s">
        <v>415</v>
      </c>
    </row>
    <row r="547" spans="1:15" ht="204.75" customHeight="1" x14ac:dyDescent="0.25">
      <c r="A547" s="15" t="s">
        <v>1608</v>
      </c>
      <c r="B547" s="15" t="s">
        <v>1848</v>
      </c>
      <c r="C547" s="15" t="s">
        <v>218</v>
      </c>
      <c r="D547" s="44" t="s">
        <v>2035</v>
      </c>
      <c r="E547" s="50" t="s">
        <v>1850</v>
      </c>
      <c r="F547" s="46">
        <f>380/300</f>
        <v>1.2666666666666666</v>
      </c>
      <c r="G547" s="46">
        <f>19/300</f>
        <v>6.3333333333333339E-2</v>
      </c>
      <c r="H547" s="45">
        <v>43900047993</v>
      </c>
      <c r="I547" s="45" t="s">
        <v>2036</v>
      </c>
      <c r="J547" s="45" t="s">
        <v>2037</v>
      </c>
      <c r="K547" s="47">
        <v>1.6500000000000001E-2</v>
      </c>
      <c r="L547" s="41">
        <f t="shared" si="38"/>
        <v>1.8800000000000001E-2</v>
      </c>
      <c r="M547" s="42">
        <v>60198</v>
      </c>
      <c r="N547" s="43">
        <v>45292</v>
      </c>
      <c r="O547" s="43" t="s">
        <v>415</v>
      </c>
    </row>
    <row r="548" spans="1:15" ht="206.25" customHeight="1" x14ac:dyDescent="0.25">
      <c r="A548" s="44" t="s">
        <v>1608</v>
      </c>
      <c r="B548" s="15" t="s">
        <v>1848</v>
      </c>
      <c r="C548" s="15" t="s">
        <v>218</v>
      </c>
      <c r="D548" s="44" t="s">
        <v>2038</v>
      </c>
      <c r="E548" s="50" t="s">
        <v>1850</v>
      </c>
      <c r="F548" s="46">
        <f>380/300</f>
        <v>1.2666666666666666</v>
      </c>
      <c r="G548" s="46">
        <f>19/300</f>
        <v>6.3333333333333339E-2</v>
      </c>
      <c r="H548" s="45">
        <v>43900019270</v>
      </c>
      <c r="I548" s="45" t="s">
        <v>2039</v>
      </c>
      <c r="J548" s="45" t="s">
        <v>2040</v>
      </c>
      <c r="K548" s="47">
        <v>1.6500000000000001E-2</v>
      </c>
      <c r="L548" s="41">
        <f t="shared" si="38"/>
        <v>1.8800000000000001E-2</v>
      </c>
      <c r="M548" s="42">
        <v>60198</v>
      </c>
      <c r="N548" s="43">
        <v>45292</v>
      </c>
      <c r="O548" s="43" t="s">
        <v>415</v>
      </c>
    </row>
    <row r="549" spans="1:15" ht="201.75" customHeight="1" x14ac:dyDescent="0.25">
      <c r="A549" s="44" t="s">
        <v>1608</v>
      </c>
      <c r="B549" s="15" t="s">
        <v>1848</v>
      </c>
      <c r="C549" s="15" t="s">
        <v>218</v>
      </c>
      <c r="D549" s="44" t="s">
        <v>2041</v>
      </c>
      <c r="E549" s="50" t="s">
        <v>1850</v>
      </c>
      <c r="F549" s="46">
        <f>360/300</f>
        <v>1.2</v>
      </c>
      <c r="G549" s="46">
        <f>13/300</f>
        <v>4.3333333333333335E-2</v>
      </c>
      <c r="H549" s="45">
        <v>43900084642</v>
      </c>
      <c r="I549" s="45" t="s">
        <v>2042</v>
      </c>
      <c r="J549" s="45" t="s">
        <v>2043</v>
      </c>
      <c r="K549" s="47">
        <v>1.6500000000000001E-2</v>
      </c>
      <c r="L549" s="41">
        <f t="shared" si="38"/>
        <v>1.8800000000000001E-2</v>
      </c>
      <c r="M549" s="42">
        <v>60120</v>
      </c>
      <c r="N549" s="43">
        <v>45292</v>
      </c>
      <c r="O549" s="43" t="s">
        <v>415</v>
      </c>
    </row>
    <row r="550" spans="1:15" ht="135" customHeight="1" x14ac:dyDescent="0.25">
      <c r="A550" s="44" t="s">
        <v>1608</v>
      </c>
      <c r="B550" s="15" t="s">
        <v>1848</v>
      </c>
      <c r="C550" s="15" t="s">
        <v>218</v>
      </c>
      <c r="D550" s="44" t="s">
        <v>2044</v>
      </c>
      <c r="E550" s="50" t="s">
        <v>1850</v>
      </c>
      <c r="F550" s="46">
        <f>360/300</f>
        <v>1.2</v>
      </c>
      <c r="G550" s="46">
        <f>13/300</f>
        <v>4.3333333333333335E-2</v>
      </c>
      <c r="H550" s="45">
        <v>43900011721</v>
      </c>
      <c r="I550" s="45" t="s">
        <v>2045</v>
      </c>
      <c r="J550" s="45" t="s">
        <v>2046</v>
      </c>
      <c r="K550" s="47">
        <v>1.6500000000000001E-2</v>
      </c>
      <c r="L550" s="41">
        <f t="shared" si="38"/>
        <v>1.8800000000000001E-2</v>
      </c>
      <c r="M550" s="42">
        <v>60120</v>
      </c>
      <c r="N550" s="43">
        <v>45292</v>
      </c>
      <c r="O550" s="43" t="s">
        <v>415</v>
      </c>
    </row>
    <row r="551" spans="1:15" ht="206.25" customHeight="1" x14ac:dyDescent="0.25">
      <c r="A551" s="38" t="s">
        <v>1608</v>
      </c>
      <c r="B551" s="15" t="s">
        <v>1848</v>
      </c>
      <c r="C551" s="15" t="s">
        <v>218</v>
      </c>
      <c r="D551" s="15" t="s">
        <v>2047</v>
      </c>
      <c r="E551" s="50" t="s">
        <v>1850</v>
      </c>
      <c r="F551" s="39">
        <v>0.6</v>
      </c>
      <c r="G551" s="39">
        <v>0.04</v>
      </c>
      <c r="H551" s="38" t="s">
        <v>2048</v>
      </c>
      <c r="I551" s="38" t="s">
        <v>2049</v>
      </c>
      <c r="J551" s="38" t="s">
        <v>2050</v>
      </c>
      <c r="K551" s="40">
        <v>1.23E-2</v>
      </c>
      <c r="L551" s="41">
        <f t="shared" si="38"/>
        <v>1.46E-2</v>
      </c>
      <c r="M551" s="42">
        <v>60000</v>
      </c>
      <c r="N551" s="43">
        <v>45292</v>
      </c>
      <c r="O551" s="43" t="s">
        <v>415</v>
      </c>
    </row>
    <row r="552" spans="1:15" ht="206.25" customHeight="1" x14ac:dyDescent="0.25">
      <c r="A552" s="38" t="s">
        <v>1608</v>
      </c>
      <c r="B552" s="15" t="s">
        <v>1848</v>
      </c>
      <c r="C552" s="15" t="s">
        <v>218</v>
      </c>
      <c r="D552" s="15" t="s">
        <v>2051</v>
      </c>
      <c r="E552" s="50" t="s">
        <v>1850</v>
      </c>
      <c r="F552" s="39">
        <v>1</v>
      </c>
      <c r="G552" s="39">
        <v>0.04</v>
      </c>
      <c r="H552" s="38" t="s">
        <v>2052</v>
      </c>
      <c r="I552" s="38" t="s">
        <v>2053</v>
      </c>
      <c r="J552" s="38" t="s">
        <v>2054</v>
      </c>
      <c r="K552" s="40">
        <v>1.23E-2</v>
      </c>
      <c r="L552" s="41">
        <f t="shared" si="38"/>
        <v>1.46E-2</v>
      </c>
      <c r="M552" s="42">
        <v>60000</v>
      </c>
      <c r="N552" s="43">
        <v>45292</v>
      </c>
      <c r="O552" s="43" t="s">
        <v>415</v>
      </c>
    </row>
    <row r="553" spans="1:15" ht="202.5" customHeight="1" x14ac:dyDescent="0.25">
      <c r="A553" s="38" t="s">
        <v>1608</v>
      </c>
      <c r="B553" s="15" t="s">
        <v>1848</v>
      </c>
      <c r="C553" s="15" t="s">
        <v>218</v>
      </c>
      <c r="D553" s="15" t="s">
        <v>2055</v>
      </c>
      <c r="E553" s="50" t="s">
        <v>1850</v>
      </c>
      <c r="F553" s="39">
        <v>1.06</v>
      </c>
      <c r="G553" s="39">
        <v>0.05</v>
      </c>
      <c r="H553" s="38" t="s">
        <v>2056</v>
      </c>
      <c r="I553" s="38" t="s">
        <v>2057</v>
      </c>
      <c r="J553" s="38" t="s">
        <v>2058</v>
      </c>
      <c r="K553" s="40">
        <v>1.5299999999999999E-2</v>
      </c>
      <c r="L553" s="41">
        <f t="shared" si="38"/>
        <v>1.7599999999999998E-2</v>
      </c>
      <c r="M553" s="42">
        <v>60420</v>
      </c>
      <c r="N553" s="43">
        <v>45292</v>
      </c>
      <c r="O553" s="43" t="s">
        <v>415</v>
      </c>
    </row>
    <row r="554" spans="1:15" ht="208.5" customHeight="1" x14ac:dyDescent="0.25">
      <c r="A554" s="38" t="s">
        <v>1608</v>
      </c>
      <c r="B554" s="15" t="s">
        <v>2059</v>
      </c>
      <c r="C554" s="15" t="s">
        <v>218</v>
      </c>
      <c r="D554" s="15" t="s">
        <v>2060</v>
      </c>
      <c r="E554" s="50" t="s">
        <v>1850</v>
      </c>
      <c r="F554" s="39">
        <v>1.06</v>
      </c>
      <c r="G554" s="39">
        <v>0.05</v>
      </c>
      <c r="H554" s="38" t="s">
        <v>2061</v>
      </c>
      <c r="I554" s="38" t="s">
        <v>2062</v>
      </c>
      <c r="J554" s="38" t="s">
        <v>2063</v>
      </c>
      <c r="K554" s="40">
        <v>1.4999999999999999E-2</v>
      </c>
      <c r="L554" s="41">
        <f t="shared" si="38"/>
        <v>1.7299999999999999E-2</v>
      </c>
      <c r="M554" s="42">
        <v>60155</v>
      </c>
      <c r="N554" s="43">
        <v>45292</v>
      </c>
      <c r="O554" s="43" t="s">
        <v>415</v>
      </c>
    </row>
    <row r="555" spans="1:15" ht="60" customHeight="1" x14ac:dyDescent="0.25">
      <c r="A555" s="38" t="s">
        <v>1608</v>
      </c>
      <c r="B555" s="15" t="s">
        <v>2064</v>
      </c>
      <c r="C555" s="15" t="s">
        <v>218</v>
      </c>
      <c r="D555" s="15" t="s">
        <v>2065</v>
      </c>
      <c r="E555" s="15" t="s">
        <v>21</v>
      </c>
      <c r="F555" s="39">
        <v>1.2</v>
      </c>
      <c r="G555" s="39">
        <v>0.05</v>
      </c>
      <c r="H555" s="38" t="s">
        <v>2066</v>
      </c>
      <c r="I555" s="38" t="s">
        <v>2067</v>
      </c>
      <c r="J555" s="38" t="s">
        <v>2068</v>
      </c>
      <c r="K555" s="40">
        <v>7.6E-3</v>
      </c>
      <c r="L555" s="41">
        <f t="shared" si="38"/>
        <v>9.8999999999999991E-3</v>
      </c>
      <c r="M555" s="42">
        <v>52500</v>
      </c>
      <c r="N555" s="43">
        <v>45292</v>
      </c>
      <c r="O555" s="43" t="s">
        <v>415</v>
      </c>
    </row>
    <row r="556" spans="1:15" ht="60" customHeight="1" x14ac:dyDescent="0.25">
      <c r="A556" s="38" t="s">
        <v>1608</v>
      </c>
      <c r="B556" s="15" t="s">
        <v>2064</v>
      </c>
      <c r="C556" s="15" t="s">
        <v>218</v>
      </c>
      <c r="D556" s="15" t="s">
        <v>2069</v>
      </c>
      <c r="E556" s="15" t="s">
        <v>21</v>
      </c>
      <c r="F556" s="39">
        <v>1.2</v>
      </c>
      <c r="G556" s="39">
        <v>0.05</v>
      </c>
      <c r="H556" s="38" t="s">
        <v>2070</v>
      </c>
      <c r="I556" s="38" t="s">
        <v>2071</v>
      </c>
      <c r="J556" s="38" t="s">
        <v>2072</v>
      </c>
      <c r="K556" s="40">
        <v>7.6E-3</v>
      </c>
      <c r="L556" s="41">
        <f t="shared" si="38"/>
        <v>9.8999999999999991E-3</v>
      </c>
      <c r="M556" s="42">
        <v>52000</v>
      </c>
      <c r="N556" s="43">
        <v>45292</v>
      </c>
      <c r="O556" s="43" t="s">
        <v>415</v>
      </c>
    </row>
    <row r="557" spans="1:15" ht="60" customHeight="1" x14ac:dyDescent="0.25">
      <c r="A557" s="38" t="s">
        <v>1608</v>
      </c>
      <c r="B557" s="15" t="s">
        <v>2073</v>
      </c>
      <c r="C557" s="15" t="s">
        <v>218</v>
      </c>
      <c r="D557" s="15" t="s">
        <v>2074</v>
      </c>
      <c r="E557" s="15" t="s">
        <v>21</v>
      </c>
      <c r="F557" s="39">
        <v>1.2</v>
      </c>
      <c r="G557" s="39">
        <v>0.05</v>
      </c>
      <c r="H557" s="38" t="s">
        <v>2075</v>
      </c>
      <c r="I557" s="38" t="s">
        <v>2076</v>
      </c>
      <c r="J557" s="38" t="s">
        <v>2077</v>
      </c>
      <c r="K557" s="40">
        <v>7.6E-3</v>
      </c>
      <c r="L557" s="41">
        <f t="shared" si="38"/>
        <v>9.8999999999999991E-3</v>
      </c>
      <c r="M557" s="42">
        <v>51750</v>
      </c>
      <c r="N557" s="43">
        <v>45292</v>
      </c>
      <c r="O557" s="43" t="s">
        <v>415</v>
      </c>
    </row>
    <row r="558" spans="1:15" ht="60" customHeight="1" x14ac:dyDescent="0.25">
      <c r="A558" s="59" t="s">
        <v>1608</v>
      </c>
      <c r="B558" s="15" t="s">
        <v>2078</v>
      </c>
      <c r="C558" s="15" t="s">
        <v>218</v>
      </c>
      <c r="D558" s="50" t="s">
        <v>2079</v>
      </c>
      <c r="E558" s="15" t="s">
        <v>21</v>
      </c>
      <c r="F558" s="39">
        <v>1</v>
      </c>
      <c r="G558" s="39">
        <v>0.06</v>
      </c>
      <c r="H558" s="59" t="s">
        <v>2080</v>
      </c>
      <c r="I558" s="59" t="s">
        <v>2081</v>
      </c>
      <c r="J558" s="59" t="s">
        <v>2082</v>
      </c>
      <c r="K558" s="41">
        <v>3.6799999999999999E-2</v>
      </c>
      <c r="L558" s="41">
        <f t="shared" si="38"/>
        <v>3.9099999999999996E-2</v>
      </c>
      <c r="M558" s="42">
        <v>62000</v>
      </c>
      <c r="N558" s="43">
        <v>45292</v>
      </c>
      <c r="O558" s="43" t="s">
        <v>415</v>
      </c>
    </row>
    <row r="559" spans="1:15" ht="60" customHeight="1" x14ac:dyDescent="0.25">
      <c r="A559" s="59" t="s">
        <v>1608</v>
      </c>
      <c r="B559" s="15" t="s">
        <v>2083</v>
      </c>
      <c r="C559" s="15" t="s">
        <v>218</v>
      </c>
      <c r="D559" s="50" t="s">
        <v>2084</v>
      </c>
      <c r="E559" s="15" t="s">
        <v>21</v>
      </c>
      <c r="F559" s="39">
        <v>1</v>
      </c>
      <c r="G559" s="39">
        <v>0.06</v>
      </c>
      <c r="H559" s="59" t="s">
        <v>2085</v>
      </c>
      <c r="I559" s="59" t="s">
        <v>2086</v>
      </c>
      <c r="J559" s="59" t="s">
        <v>2087</v>
      </c>
      <c r="K559" s="41">
        <v>3.6799999999999999E-2</v>
      </c>
      <c r="L559" s="41">
        <f t="shared" si="38"/>
        <v>3.9099999999999996E-2</v>
      </c>
      <c r="M559" s="42">
        <v>62000</v>
      </c>
      <c r="N559" s="43">
        <v>45292</v>
      </c>
      <c r="O559" s="43" t="s">
        <v>415</v>
      </c>
    </row>
    <row r="560" spans="1:15" ht="60" x14ac:dyDescent="0.25">
      <c r="A560" s="38" t="s">
        <v>1608</v>
      </c>
      <c r="B560" s="15" t="s">
        <v>2088</v>
      </c>
      <c r="C560" s="15" t="s">
        <v>218</v>
      </c>
      <c r="D560" s="15" t="s">
        <v>2089</v>
      </c>
      <c r="E560" s="15" t="s">
        <v>21</v>
      </c>
      <c r="F560" s="39">
        <v>1.5</v>
      </c>
      <c r="G560" s="39">
        <v>7.0000000000000007E-2</v>
      </c>
      <c r="H560" s="38" t="s">
        <v>2090</v>
      </c>
      <c r="I560" s="38" t="s">
        <v>2091</v>
      </c>
      <c r="J560" s="38" t="s">
        <v>2092</v>
      </c>
      <c r="K560" s="40">
        <v>9.4999999999999998E-3</v>
      </c>
      <c r="L560" s="41">
        <f t="shared" si="38"/>
        <v>1.18E-2</v>
      </c>
      <c r="M560" s="42">
        <v>42000</v>
      </c>
      <c r="N560" s="43">
        <v>45292</v>
      </c>
      <c r="O560" s="43" t="s">
        <v>415</v>
      </c>
    </row>
    <row r="561" spans="1:15" ht="60" customHeight="1" x14ac:dyDescent="0.25">
      <c r="A561" s="38" t="s">
        <v>1608</v>
      </c>
      <c r="B561" s="15" t="s">
        <v>2088</v>
      </c>
      <c r="C561" s="15" t="s">
        <v>218</v>
      </c>
      <c r="D561" s="15" t="s">
        <v>2093</v>
      </c>
      <c r="E561" s="15" t="s">
        <v>21</v>
      </c>
      <c r="F561" s="39">
        <v>1.5</v>
      </c>
      <c r="G561" s="39">
        <v>7.0000000000000007E-2</v>
      </c>
      <c r="H561" s="38" t="s">
        <v>2094</v>
      </c>
      <c r="I561" s="38" t="s">
        <v>2095</v>
      </c>
      <c r="J561" s="38" t="s">
        <v>2096</v>
      </c>
      <c r="K561" s="40">
        <v>9.4999999999999998E-3</v>
      </c>
      <c r="L561" s="41">
        <f t="shared" si="38"/>
        <v>1.18E-2</v>
      </c>
      <c r="M561" s="42">
        <v>42000</v>
      </c>
      <c r="N561" s="43">
        <v>45292</v>
      </c>
      <c r="O561" s="43" t="s">
        <v>415</v>
      </c>
    </row>
    <row r="562" spans="1:15" ht="60" customHeight="1" x14ac:dyDescent="0.25">
      <c r="A562" s="38" t="s">
        <v>1608</v>
      </c>
      <c r="B562" s="15" t="s">
        <v>2097</v>
      </c>
      <c r="C562" s="15" t="s">
        <v>218</v>
      </c>
      <c r="D562" s="15" t="s">
        <v>2098</v>
      </c>
      <c r="E562" s="15" t="s">
        <v>21</v>
      </c>
      <c r="F562" s="39">
        <v>1.5</v>
      </c>
      <c r="G562" s="39">
        <v>7.0000000000000007E-2</v>
      </c>
      <c r="H562" s="38" t="s">
        <v>2099</v>
      </c>
      <c r="I562" s="38" t="s">
        <v>2100</v>
      </c>
      <c r="J562" s="38" t="s">
        <v>2101</v>
      </c>
      <c r="K562" s="40">
        <v>9.4999999999999998E-3</v>
      </c>
      <c r="L562" s="41">
        <f t="shared" si="38"/>
        <v>1.18E-2</v>
      </c>
      <c r="M562" s="42">
        <v>41500</v>
      </c>
      <c r="N562" s="43">
        <v>45292</v>
      </c>
      <c r="O562" s="43" t="s">
        <v>415</v>
      </c>
    </row>
    <row r="563" spans="1:15" ht="60" x14ac:dyDescent="0.25">
      <c r="A563" s="38" t="s">
        <v>1608</v>
      </c>
      <c r="B563" s="15" t="s">
        <v>2064</v>
      </c>
      <c r="C563" s="15" t="s">
        <v>218</v>
      </c>
      <c r="D563" s="15" t="s">
        <v>2102</v>
      </c>
      <c r="E563" s="15" t="s">
        <v>21</v>
      </c>
      <c r="F563" s="39">
        <v>1.2</v>
      </c>
      <c r="G563" s="39">
        <v>0.05</v>
      </c>
      <c r="H563" s="38" t="s">
        <v>2103</v>
      </c>
      <c r="I563" s="38" t="s">
        <v>2104</v>
      </c>
      <c r="J563" s="38" t="s">
        <v>2105</v>
      </c>
      <c r="K563" s="40">
        <v>7.6E-3</v>
      </c>
      <c r="L563" s="41">
        <f t="shared" si="38"/>
        <v>9.8999999999999991E-3</v>
      </c>
      <c r="M563" s="42">
        <v>52500</v>
      </c>
      <c r="N563" s="43">
        <v>45292</v>
      </c>
      <c r="O563" s="43" t="s">
        <v>415</v>
      </c>
    </row>
    <row r="564" spans="1:15" ht="60" customHeight="1" x14ac:dyDescent="0.25">
      <c r="A564" s="38" t="s">
        <v>1608</v>
      </c>
      <c r="B564" s="15" t="s">
        <v>2064</v>
      </c>
      <c r="C564" s="15" t="s">
        <v>218</v>
      </c>
      <c r="D564" s="15" t="s">
        <v>2106</v>
      </c>
      <c r="E564" s="15" t="s">
        <v>21</v>
      </c>
      <c r="F564" s="39">
        <v>1.2</v>
      </c>
      <c r="G564" s="39">
        <v>0.05</v>
      </c>
      <c r="H564" s="38" t="s">
        <v>2107</v>
      </c>
      <c r="I564" s="38" t="s">
        <v>2108</v>
      </c>
      <c r="J564" s="38" t="s">
        <v>2109</v>
      </c>
      <c r="K564" s="40">
        <v>7.6E-3</v>
      </c>
      <c r="L564" s="41">
        <f t="shared" si="38"/>
        <v>9.8999999999999991E-3</v>
      </c>
      <c r="M564" s="42">
        <v>52000</v>
      </c>
      <c r="N564" s="43">
        <v>45292</v>
      </c>
      <c r="O564" s="43" t="s">
        <v>415</v>
      </c>
    </row>
    <row r="565" spans="1:15" ht="60" customHeight="1" x14ac:dyDescent="0.25">
      <c r="A565" s="38" t="s">
        <v>1608</v>
      </c>
      <c r="B565" s="15" t="s">
        <v>2110</v>
      </c>
      <c r="C565" s="15" t="s">
        <v>218</v>
      </c>
      <c r="D565" s="15" t="s">
        <v>2111</v>
      </c>
      <c r="E565" s="15" t="s">
        <v>21</v>
      </c>
      <c r="F565" s="39">
        <v>1.2</v>
      </c>
      <c r="G565" s="39">
        <v>0.05</v>
      </c>
      <c r="H565" s="38" t="s">
        <v>2112</v>
      </c>
      <c r="I565" s="38" t="s">
        <v>2113</v>
      </c>
      <c r="J565" s="38" t="s">
        <v>2114</v>
      </c>
      <c r="K565" s="40">
        <v>8.6E-3</v>
      </c>
      <c r="L565" s="41">
        <f t="shared" si="38"/>
        <v>1.09E-2</v>
      </c>
      <c r="M565" s="42">
        <v>51750</v>
      </c>
      <c r="N565" s="43">
        <v>45292</v>
      </c>
      <c r="O565" s="43" t="s">
        <v>415</v>
      </c>
    </row>
    <row r="566" spans="1:15" ht="60" customHeight="1" x14ac:dyDescent="0.25">
      <c r="A566" s="38" t="s">
        <v>1608</v>
      </c>
      <c r="B566" s="15" t="s">
        <v>2064</v>
      </c>
      <c r="C566" s="15" t="s">
        <v>218</v>
      </c>
      <c r="D566" s="15" t="s">
        <v>2115</v>
      </c>
      <c r="E566" s="15" t="s">
        <v>21</v>
      </c>
      <c r="F566" s="39">
        <v>1</v>
      </c>
      <c r="G566" s="39">
        <v>0.04</v>
      </c>
      <c r="H566" s="38" t="s">
        <v>2116</v>
      </c>
      <c r="I566" s="38" t="s">
        <v>2117</v>
      </c>
      <c r="J566" s="38" t="s">
        <v>2118</v>
      </c>
      <c r="K566" s="40">
        <v>7.9000000000000008E-3</v>
      </c>
      <c r="L566" s="41">
        <f t="shared" si="38"/>
        <v>1.0200000000000001E-2</v>
      </c>
      <c r="M566" s="42">
        <v>62000</v>
      </c>
      <c r="N566" s="43">
        <v>45292</v>
      </c>
      <c r="O566" s="43" t="s">
        <v>415</v>
      </c>
    </row>
    <row r="567" spans="1:15" ht="60" customHeight="1" x14ac:dyDescent="0.25">
      <c r="A567" s="38" t="s">
        <v>1608</v>
      </c>
      <c r="B567" s="15" t="s">
        <v>2064</v>
      </c>
      <c r="C567" s="15" t="s">
        <v>218</v>
      </c>
      <c r="D567" s="15" t="s">
        <v>2119</v>
      </c>
      <c r="E567" s="15" t="s">
        <v>21</v>
      </c>
      <c r="F567" s="39">
        <v>1</v>
      </c>
      <c r="G567" s="39">
        <v>0.04</v>
      </c>
      <c r="H567" s="38" t="s">
        <v>2120</v>
      </c>
      <c r="I567" s="38" t="s">
        <v>2121</v>
      </c>
      <c r="J567" s="38" t="s">
        <v>2122</v>
      </c>
      <c r="K567" s="40">
        <v>7.6E-3</v>
      </c>
      <c r="L567" s="41">
        <f t="shared" si="38"/>
        <v>9.8999999999999991E-3</v>
      </c>
      <c r="M567" s="42">
        <v>62000</v>
      </c>
      <c r="N567" s="43">
        <v>45292</v>
      </c>
      <c r="O567" s="43" t="s">
        <v>415</v>
      </c>
    </row>
    <row r="568" spans="1:15" ht="60" customHeight="1" x14ac:dyDescent="0.25">
      <c r="A568" s="38" t="s">
        <v>1608</v>
      </c>
      <c r="B568" s="15" t="s">
        <v>2088</v>
      </c>
      <c r="C568" s="15" t="s">
        <v>218</v>
      </c>
      <c r="D568" s="15" t="s">
        <v>2123</v>
      </c>
      <c r="E568" s="15" t="s">
        <v>21</v>
      </c>
      <c r="F568" s="39">
        <v>1.5</v>
      </c>
      <c r="G568" s="39">
        <v>0.06</v>
      </c>
      <c r="H568" s="38" t="s">
        <v>2124</v>
      </c>
      <c r="I568" s="38" t="s">
        <v>2125</v>
      </c>
      <c r="J568" s="38" t="s">
        <v>2126</v>
      </c>
      <c r="K568" s="40">
        <v>8.0000000000000002E-3</v>
      </c>
      <c r="L568" s="41">
        <f t="shared" si="38"/>
        <v>1.03E-2</v>
      </c>
      <c r="M568" s="42">
        <v>42000</v>
      </c>
      <c r="N568" s="43">
        <v>45292</v>
      </c>
      <c r="O568" s="43" t="s">
        <v>415</v>
      </c>
    </row>
    <row r="569" spans="1:15" ht="60" customHeight="1" x14ac:dyDescent="0.25">
      <c r="A569" s="38" t="s">
        <v>1608</v>
      </c>
      <c r="B569" s="15" t="s">
        <v>2088</v>
      </c>
      <c r="C569" s="15" t="s">
        <v>218</v>
      </c>
      <c r="D569" s="15" t="s">
        <v>2127</v>
      </c>
      <c r="E569" s="15" t="s">
        <v>21</v>
      </c>
      <c r="F569" s="39">
        <v>1.5</v>
      </c>
      <c r="G569" s="39">
        <v>0.06</v>
      </c>
      <c r="H569" s="38" t="s">
        <v>2128</v>
      </c>
      <c r="I569" s="38" t="s">
        <v>2129</v>
      </c>
      <c r="J569" s="38" t="s">
        <v>2130</v>
      </c>
      <c r="K569" s="40">
        <v>8.0000000000000002E-3</v>
      </c>
      <c r="L569" s="41">
        <f t="shared" si="38"/>
        <v>1.03E-2</v>
      </c>
      <c r="M569" s="42">
        <v>41500</v>
      </c>
      <c r="N569" s="43">
        <v>45292</v>
      </c>
      <c r="O569" s="43" t="s">
        <v>415</v>
      </c>
    </row>
    <row r="570" spans="1:15" ht="60" customHeight="1" x14ac:dyDescent="0.25">
      <c r="A570" s="38" t="s">
        <v>1608</v>
      </c>
      <c r="B570" s="15" t="s">
        <v>2088</v>
      </c>
      <c r="C570" s="15" t="s">
        <v>218</v>
      </c>
      <c r="D570" s="15" t="s">
        <v>2131</v>
      </c>
      <c r="E570" s="15" t="s">
        <v>21</v>
      </c>
      <c r="F570" s="39">
        <v>2</v>
      </c>
      <c r="G570" s="39">
        <v>0.08</v>
      </c>
      <c r="H570" s="38" t="s">
        <v>2132</v>
      </c>
      <c r="I570" s="38" t="s">
        <v>2133</v>
      </c>
      <c r="J570" s="38" t="s">
        <v>2134</v>
      </c>
      <c r="K570" s="40">
        <v>8.0999999999999996E-3</v>
      </c>
      <c r="L570" s="41">
        <f t="shared" si="38"/>
        <v>1.04E-2</v>
      </c>
      <c r="M570" s="42">
        <v>31000</v>
      </c>
      <c r="N570" s="43">
        <v>45292</v>
      </c>
      <c r="O570" s="43" t="s">
        <v>415</v>
      </c>
    </row>
    <row r="571" spans="1:15" ht="60" customHeight="1" x14ac:dyDescent="0.25">
      <c r="A571" s="38" t="s">
        <v>1608</v>
      </c>
      <c r="B571" s="15" t="s">
        <v>2088</v>
      </c>
      <c r="C571" s="15" t="s">
        <v>218</v>
      </c>
      <c r="D571" s="15" t="s">
        <v>2135</v>
      </c>
      <c r="E571" s="15" t="s">
        <v>21</v>
      </c>
      <c r="F571" s="39">
        <v>2</v>
      </c>
      <c r="G571" s="39">
        <v>0.08</v>
      </c>
      <c r="H571" s="38" t="s">
        <v>2136</v>
      </c>
      <c r="I571" s="38" t="s">
        <v>2137</v>
      </c>
      <c r="J571" s="38" t="s">
        <v>2138</v>
      </c>
      <c r="K571" s="40">
        <v>9.1000000000000004E-3</v>
      </c>
      <c r="L571" s="41">
        <f t="shared" si="38"/>
        <v>1.14E-2</v>
      </c>
      <c r="M571" s="42">
        <v>31000</v>
      </c>
      <c r="N571" s="43">
        <v>45292</v>
      </c>
      <c r="O571" s="43" t="s">
        <v>415</v>
      </c>
    </row>
    <row r="572" spans="1:15" ht="60" customHeight="1" x14ac:dyDescent="0.25">
      <c r="A572" s="38" t="s">
        <v>1608</v>
      </c>
      <c r="B572" s="15" t="s">
        <v>2139</v>
      </c>
      <c r="C572" s="15" t="s">
        <v>218</v>
      </c>
      <c r="D572" s="15" t="s">
        <v>2140</v>
      </c>
      <c r="E572" s="15" t="s">
        <v>21</v>
      </c>
      <c r="F572" s="39">
        <v>1</v>
      </c>
      <c r="G572" s="39">
        <v>0.03</v>
      </c>
      <c r="H572" s="38" t="s">
        <v>2141</v>
      </c>
      <c r="I572" s="38" t="s">
        <v>2142</v>
      </c>
      <c r="J572" s="38" t="s">
        <v>2143</v>
      </c>
      <c r="K572" s="40">
        <v>8.9999999999999993E-3</v>
      </c>
      <c r="L572" s="41">
        <f t="shared" ref="L572:L581" si="39">K572+0.0023</f>
        <v>1.1299999999999999E-2</v>
      </c>
      <c r="M572" s="42">
        <v>62000</v>
      </c>
      <c r="N572" s="43">
        <v>45292</v>
      </c>
      <c r="O572" s="43" t="s">
        <v>415</v>
      </c>
    </row>
    <row r="573" spans="1:15" ht="60" customHeight="1" x14ac:dyDescent="0.25">
      <c r="A573" s="38" t="s">
        <v>1608</v>
      </c>
      <c r="B573" s="15" t="s">
        <v>2139</v>
      </c>
      <c r="C573" s="15" t="s">
        <v>218</v>
      </c>
      <c r="D573" s="15" t="s">
        <v>2144</v>
      </c>
      <c r="E573" s="15" t="s">
        <v>21</v>
      </c>
      <c r="F573" s="39">
        <v>1</v>
      </c>
      <c r="G573" s="39">
        <v>0.03</v>
      </c>
      <c r="H573" s="38" t="s">
        <v>2145</v>
      </c>
      <c r="I573" s="38" t="s">
        <v>2146</v>
      </c>
      <c r="J573" s="38" t="s">
        <v>2147</v>
      </c>
      <c r="K573" s="40">
        <v>8.9999999999999993E-3</v>
      </c>
      <c r="L573" s="41">
        <f t="shared" si="39"/>
        <v>1.1299999999999999E-2</v>
      </c>
      <c r="M573" s="42">
        <v>62000</v>
      </c>
      <c r="N573" s="43">
        <v>45292</v>
      </c>
      <c r="O573" s="43" t="s">
        <v>415</v>
      </c>
    </row>
    <row r="574" spans="1:15" ht="60" customHeight="1" x14ac:dyDescent="0.25">
      <c r="A574" s="38" t="s">
        <v>1608</v>
      </c>
      <c r="B574" s="15" t="s">
        <v>2148</v>
      </c>
      <c r="C574" s="15" t="s">
        <v>218</v>
      </c>
      <c r="D574" s="15" t="s">
        <v>2149</v>
      </c>
      <c r="E574" s="15" t="s">
        <v>21</v>
      </c>
      <c r="F574" s="39">
        <v>1</v>
      </c>
      <c r="G574" s="39">
        <v>0.03</v>
      </c>
      <c r="H574" s="38" t="s">
        <v>2150</v>
      </c>
      <c r="I574" s="38" t="s">
        <v>2151</v>
      </c>
      <c r="J574" s="38" t="s">
        <v>2152</v>
      </c>
      <c r="K574" s="40">
        <v>8.3999999999999995E-3</v>
      </c>
      <c r="L574" s="41">
        <f t="shared" si="39"/>
        <v>1.0699999999999999E-2</v>
      </c>
      <c r="M574" s="42">
        <v>62000</v>
      </c>
      <c r="N574" s="43">
        <v>45292</v>
      </c>
      <c r="O574" s="43" t="s">
        <v>415</v>
      </c>
    </row>
    <row r="575" spans="1:15" ht="60" customHeight="1" x14ac:dyDescent="0.25">
      <c r="A575" s="38" t="s">
        <v>1608</v>
      </c>
      <c r="B575" s="15" t="s">
        <v>2148</v>
      </c>
      <c r="C575" s="15" t="s">
        <v>218</v>
      </c>
      <c r="D575" s="15" t="s">
        <v>2153</v>
      </c>
      <c r="E575" s="15" t="s">
        <v>21</v>
      </c>
      <c r="F575" s="39">
        <v>1</v>
      </c>
      <c r="G575" s="39">
        <v>0.03</v>
      </c>
      <c r="H575" s="38" t="s">
        <v>2154</v>
      </c>
      <c r="I575" s="38" t="s">
        <v>2155</v>
      </c>
      <c r="J575" s="38" t="s">
        <v>2156</v>
      </c>
      <c r="K575" s="40">
        <v>8.3999999999999995E-3</v>
      </c>
      <c r="L575" s="41">
        <f t="shared" si="39"/>
        <v>1.0699999999999999E-2</v>
      </c>
      <c r="M575" s="42">
        <v>62000</v>
      </c>
      <c r="N575" s="43">
        <v>45292</v>
      </c>
      <c r="O575" s="43" t="s">
        <v>415</v>
      </c>
    </row>
    <row r="576" spans="1:15" ht="60" customHeight="1" x14ac:dyDescent="0.25">
      <c r="A576" s="38" t="s">
        <v>1608</v>
      </c>
      <c r="B576" s="15" t="s">
        <v>2157</v>
      </c>
      <c r="C576" s="15" t="s">
        <v>218</v>
      </c>
      <c r="D576" s="15" t="s">
        <v>2158</v>
      </c>
      <c r="E576" s="15" t="s">
        <v>21</v>
      </c>
      <c r="F576" s="39">
        <v>1</v>
      </c>
      <c r="G576" s="39">
        <v>0.06</v>
      </c>
      <c r="H576" s="38" t="s">
        <v>2159</v>
      </c>
      <c r="I576" s="55" t="s">
        <v>2160</v>
      </c>
      <c r="J576" s="55" t="s">
        <v>2161</v>
      </c>
      <c r="K576" s="40">
        <v>8.3999999999999995E-3</v>
      </c>
      <c r="L576" s="41">
        <f t="shared" si="39"/>
        <v>1.0699999999999999E-2</v>
      </c>
      <c r="M576" s="42">
        <v>63000</v>
      </c>
      <c r="N576" s="43">
        <v>45292</v>
      </c>
      <c r="O576" s="43" t="s">
        <v>415</v>
      </c>
    </row>
    <row r="577" spans="1:15" ht="69.75" customHeight="1" x14ac:dyDescent="0.25">
      <c r="A577" s="38" t="s">
        <v>1608</v>
      </c>
      <c r="B577" s="15" t="s">
        <v>2157</v>
      </c>
      <c r="C577" s="15" t="s">
        <v>218</v>
      </c>
      <c r="D577" s="15" t="s">
        <v>2162</v>
      </c>
      <c r="E577" s="15" t="s">
        <v>21</v>
      </c>
      <c r="F577" s="39">
        <v>1</v>
      </c>
      <c r="G577" s="39">
        <v>0.06</v>
      </c>
      <c r="H577" s="38" t="s">
        <v>2163</v>
      </c>
      <c r="I577" s="55" t="s">
        <v>2164</v>
      </c>
      <c r="J577" s="55" t="s">
        <v>2165</v>
      </c>
      <c r="K577" s="40">
        <v>8.3999999999999995E-3</v>
      </c>
      <c r="L577" s="41">
        <f t="shared" si="39"/>
        <v>1.0699999999999999E-2</v>
      </c>
      <c r="M577" s="42">
        <v>62000</v>
      </c>
      <c r="N577" s="43">
        <v>45292</v>
      </c>
      <c r="O577" s="43" t="s">
        <v>415</v>
      </c>
    </row>
    <row r="578" spans="1:15" ht="69.75" customHeight="1" x14ac:dyDescent="0.25">
      <c r="A578" s="38" t="s">
        <v>1608</v>
      </c>
      <c r="B578" s="15" t="s">
        <v>2166</v>
      </c>
      <c r="C578" s="15" t="s">
        <v>218</v>
      </c>
      <c r="D578" s="15" t="s">
        <v>2167</v>
      </c>
      <c r="E578" s="15" t="s">
        <v>21</v>
      </c>
      <c r="F578" s="39">
        <v>1</v>
      </c>
      <c r="G578" s="39">
        <v>0.06</v>
      </c>
      <c r="H578" s="38" t="s">
        <v>2168</v>
      </c>
      <c r="I578" s="55" t="s">
        <v>2169</v>
      </c>
      <c r="J578" s="55" t="s">
        <v>2170</v>
      </c>
      <c r="K578" s="40">
        <v>8.3999999999999995E-3</v>
      </c>
      <c r="L578" s="41">
        <f t="shared" si="39"/>
        <v>1.0699999999999999E-2</v>
      </c>
      <c r="M578" s="42">
        <v>62000</v>
      </c>
      <c r="N578" s="43">
        <v>45292</v>
      </c>
      <c r="O578" s="43" t="s">
        <v>415</v>
      </c>
    </row>
    <row r="579" spans="1:15" ht="60" x14ac:dyDescent="0.25">
      <c r="A579" s="38" t="s">
        <v>1608</v>
      </c>
      <c r="B579" s="15" t="s">
        <v>2171</v>
      </c>
      <c r="C579" s="15" t="s">
        <v>218</v>
      </c>
      <c r="D579" s="15" t="s">
        <v>2172</v>
      </c>
      <c r="E579" s="15" t="s">
        <v>21</v>
      </c>
      <c r="F579" s="39">
        <v>1</v>
      </c>
      <c r="G579" s="39">
        <v>0.06</v>
      </c>
      <c r="H579" s="38" t="s">
        <v>2173</v>
      </c>
      <c r="I579" s="55" t="s">
        <v>2174</v>
      </c>
      <c r="J579" s="55" t="s">
        <v>2175</v>
      </c>
      <c r="K579" s="40">
        <v>8.3999999999999995E-3</v>
      </c>
      <c r="L579" s="41">
        <f t="shared" si="39"/>
        <v>1.0699999999999999E-2</v>
      </c>
      <c r="M579" s="42">
        <v>62000</v>
      </c>
      <c r="N579" s="43">
        <v>45292</v>
      </c>
      <c r="O579" s="43" t="s">
        <v>415</v>
      </c>
    </row>
    <row r="580" spans="1:15" ht="60" x14ac:dyDescent="0.25">
      <c r="A580" s="38" t="s">
        <v>1608</v>
      </c>
      <c r="B580" s="15" t="s">
        <v>2171</v>
      </c>
      <c r="C580" s="15" t="s">
        <v>218</v>
      </c>
      <c r="D580" s="15" t="s">
        <v>2176</v>
      </c>
      <c r="E580" s="15" t="s">
        <v>21</v>
      </c>
      <c r="F580" s="39">
        <v>1</v>
      </c>
      <c r="G580" s="39">
        <v>0.06</v>
      </c>
      <c r="H580" s="38" t="s">
        <v>2177</v>
      </c>
      <c r="I580" s="55" t="s">
        <v>2178</v>
      </c>
      <c r="J580" s="55" t="s">
        <v>2179</v>
      </c>
      <c r="K580" s="40">
        <v>8.3999999999999995E-3</v>
      </c>
      <c r="L580" s="41">
        <f t="shared" si="39"/>
        <v>1.0699999999999999E-2</v>
      </c>
      <c r="M580" s="42">
        <v>62000</v>
      </c>
      <c r="N580" s="43">
        <v>45292</v>
      </c>
      <c r="O580" s="43" t="s">
        <v>415</v>
      </c>
    </row>
    <row r="581" spans="1:15" ht="60" x14ac:dyDescent="0.25">
      <c r="A581" s="38" t="s">
        <v>1608</v>
      </c>
      <c r="B581" s="15" t="s">
        <v>2180</v>
      </c>
      <c r="C581" s="15" t="s">
        <v>218</v>
      </c>
      <c r="D581" s="15" t="s">
        <v>2181</v>
      </c>
      <c r="E581" s="15" t="s">
        <v>21</v>
      </c>
      <c r="F581" s="39">
        <v>2</v>
      </c>
      <c r="G581" s="39">
        <v>0.08</v>
      </c>
      <c r="H581" s="38" t="s">
        <v>2182</v>
      </c>
      <c r="I581" s="55" t="s">
        <v>2183</v>
      </c>
      <c r="J581" s="83" t="s">
        <v>2184</v>
      </c>
      <c r="K581" s="40">
        <v>9.2999999999999992E-3</v>
      </c>
      <c r="L581" s="41">
        <f t="shared" si="39"/>
        <v>1.1599999999999999E-2</v>
      </c>
      <c r="M581" s="42">
        <v>31047</v>
      </c>
      <c r="N581" s="43">
        <v>45292</v>
      </c>
      <c r="O581" s="43" t="s">
        <v>415</v>
      </c>
    </row>
    <row r="582" spans="1:15" ht="69.75" customHeight="1" x14ac:dyDescent="0.25">
      <c r="A582" s="12"/>
      <c r="B582" s="4"/>
      <c r="C582" s="4"/>
      <c r="D582" s="4"/>
      <c r="E582" s="4"/>
      <c r="F582" s="17"/>
      <c r="H582" s="4"/>
      <c r="I582" s="4"/>
      <c r="J582" s="4"/>
      <c r="L582" s="20"/>
      <c r="M582" s="32"/>
      <c r="N582" s="4"/>
      <c r="O582" s="4"/>
    </row>
    <row r="583" spans="1:15" ht="69.75" customHeight="1" x14ac:dyDescent="0.25">
      <c r="A583" s="3"/>
      <c r="B583" s="4"/>
      <c r="C583" s="4"/>
      <c r="D583" s="4" t="s">
        <v>1020</v>
      </c>
      <c r="E583" s="4"/>
      <c r="F583" s="17"/>
      <c r="H583" s="4"/>
      <c r="I583" s="4"/>
      <c r="J583" s="4"/>
      <c r="L583" s="20"/>
      <c r="M583" s="32"/>
      <c r="N583" s="4"/>
      <c r="O583" s="4"/>
    </row>
    <row r="584" spans="1:15" ht="69.75" customHeight="1" x14ac:dyDescent="0.25">
      <c r="A584" s="12"/>
      <c r="B584" s="4"/>
      <c r="C584" s="4"/>
      <c r="D584" s="4"/>
      <c r="E584" s="4"/>
      <c r="F584" s="17"/>
      <c r="H584" s="4"/>
      <c r="I584" s="4"/>
      <c r="J584" s="4"/>
      <c r="L584" s="20"/>
      <c r="M584" s="32"/>
      <c r="N584" s="4"/>
      <c r="O584" s="4"/>
    </row>
    <row r="585" spans="1:15" ht="69.75" customHeight="1" x14ac:dyDescent="0.25">
      <c r="A585" s="3"/>
      <c r="B585" s="4"/>
      <c r="C585" s="4"/>
      <c r="D585" s="4"/>
      <c r="E585" s="4"/>
      <c r="F585" s="17"/>
      <c r="H585" s="4"/>
      <c r="I585" s="4"/>
      <c r="J585" s="4"/>
      <c r="L585" s="20"/>
      <c r="M585" s="32"/>
      <c r="N585" s="4"/>
      <c r="O585" s="4"/>
    </row>
    <row r="586" spans="1:15" ht="69.75" customHeight="1" x14ac:dyDescent="0.25">
      <c r="A586" s="12"/>
      <c r="B586" s="4"/>
      <c r="C586" s="4"/>
      <c r="D586" s="4"/>
      <c r="E586" s="4"/>
      <c r="F586" s="17"/>
      <c r="H586" s="4"/>
      <c r="I586" s="4"/>
      <c r="J586" s="4"/>
      <c r="L586" s="20"/>
      <c r="M586" s="32"/>
      <c r="N586" s="4"/>
      <c r="O586" s="4"/>
    </row>
    <row r="587" spans="1:15" ht="69.75" customHeight="1" x14ac:dyDescent="0.25">
      <c r="A587" s="3"/>
      <c r="B587" s="4"/>
      <c r="C587" s="4"/>
      <c r="D587" s="4"/>
      <c r="E587" s="4"/>
      <c r="F587" s="17"/>
      <c r="H587" s="4"/>
      <c r="I587" s="4"/>
      <c r="J587" s="4"/>
      <c r="L587" s="20"/>
      <c r="M587" s="32"/>
      <c r="N587" s="4"/>
      <c r="O587" s="4"/>
    </row>
    <row r="588" spans="1:15" ht="69.75" customHeight="1" x14ac:dyDescent="0.25">
      <c r="A588" s="12"/>
      <c r="B588" s="4"/>
      <c r="C588" s="4"/>
      <c r="D588" s="4"/>
      <c r="E588" s="4"/>
      <c r="F588" s="17"/>
      <c r="H588" s="4"/>
      <c r="I588" s="4"/>
      <c r="J588" s="4"/>
      <c r="L588" s="20"/>
      <c r="M588" s="32"/>
      <c r="N588" s="4"/>
      <c r="O588" s="4"/>
    </row>
    <row r="589" spans="1:15" ht="69.75" customHeight="1" x14ac:dyDescent="0.25">
      <c r="A589" s="3"/>
      <c r="B589" s="4"/>
      <c r="C589" s="4"/>
      <c r="D589" s="4"/>
      <c r="E589" s="4"/>
      <c r="F589" s="17"/>
      <c r="H589" s="4"/>
      <c r="I589" s="4"/>
      <c r="J589" s="4"/>
      <c r="L589" s="20"/>
      <c r="M589" s="32"/>
      <c r="N589" s="4"/>
      <c r="O589" s="4"/>
    </row>
    <row r="590" spans="1:15" ht="69.75" customHeight="1" x14ac:dyDescent="0.25">
      <c r="A590" s="12"/>
      <c r="B590" s="4"/>
      <c r="C590" s="4"/>
      <c r="D590" s="4"/>
      <c r="E590" s="4"/>
      <c r="F590" s="17"/>
      <c r="H590" s="4"/>
      <c r="I590" s="4"/>
      <c r="J590" s="4"/>
      <c r="L590" s="20"/>
      <c r="M590" s="32"/>
      <c r="N590" s="4"/>
      <c r="O590" s="4"/>
    </row>
    <row r="591" spans="1:15" ht="69.75" customHeight="1" x14ac:dyDescent="0.25">
      <c r="A591" s="3"/>
      <c r="B591" s="4"/>
      <c r="C591" s="4"/>
      <c r="D591" s="4"/>
      <c r="E591" s="4"/>
      <c r="F591" s="17"/>
      <c r="H591" s="4"/>
      <c r="I591" s="4"/>
      <c r="J591" s="4"/>
      <c r="L591" s="20"/>
      <c r="M591" s="32"/>
      <c r="N591" s="4"/>
      <c r="O591" s="4"/>
    </row>
    <row r="592" spans="1:15" ht="69.75" customHeight="1" x14ac:dyDescent="0.25">
      <c r="A592" s="12"/>
      <c r="B592" s="4"/>
      <c r="C592" s="4"/>
      <c r="D592" s="4"/>
      <c r="E592" s="4"/>
      <c r="F592" s="17"/>
      <c r="H592" s="4"/>
      <c r="I592" s="4"/>
      <c r="J592" s="4"/>
      <c r="L592" s="20"/>
      <c r="M592" s="32"/>
      <c r="N592" s="4"/>
      <c r="O592" s="4"/>
    </row>
    <row r="593" spans="1:15" ht="69.75" customHeight="1" x14ac:dyDescent="0.25">
      <c r="A593" s="3"/>
      <c r="B593" s="4"/>
      <c r="C593" s="4"/>
      <c r="D593" s="4"/>
      <c r="E593" s="4"/>
      <c r="F593" s="17"/>
      <c r="H593" s="4"/>
      <c r="I593" s="4"/>
      <c r="J593" s="4"/>
      <c r="L593" s="20"/>
      <c r="M593" s="32"/>
      <c r="N593" s="4"/>
      <c r="O593" s="4"/>
    </row>
    <row r="594" spans="1:15" ht="69.75" customHeight="1" x14ac:dyDescent="0.25">
      <c r="A594" s="12"/>
      <c r="B594" s="4"/>
      <c r="C594" s="4" t="s">
        <v>1020</v>
      </c>
      <c r="D594" s="4" t="s">
        <v>1020</v>
      </c>
      <c r="E594" s="4" t="s">
        <v>1020</v>
      </c>
      <c r="F594" s="17"/>
      <c r="H594" s="4"/>
      <c r="I594" s="4"/>
      <c r="J594" s="4"/>
      <c r="L594" s="20"/>
      <c r="M594" s="32"/>
      <c r="N594" s="4"/>
      <c r="O594" s="4"/>
    </row>
    <row r="595" spans="1:15" ht="69.75" customHeight="1" x14ac:dyDescent="0.25">
      <c r="A595" s="3"/>
      <c r="B595" s="4"/>
      <c r="C595" s="4" t="s">
        <v>1020</v>
      </c>
      <c r="D595" s="4" t="s">
        <v>1020</v>
      </c>
      <c r="E595" s="4"/>
      <c r="F595" s="17"/>
      <c r="H595" s="4"/>
      <c r="I595" s="4"/>
      <c r="J595" s="4"/>
      <c r="L595" s="20"/>
      <c r="M595" s="32"/>
      <c r="N595" s="4"/>
      <c r="O595" s="4"/>
    </row>
    <row r="596" spans="1:15" ht="69.75" customHeight="1" x14ac:dyDescent="0.25">
      <c r="A596" s="12"/>
      <c r="B596" s="4"/>
      <c r="C596" s="4"/>
      <c r="D596" s="4" t="s">
        <v>1020</v>
      </c>
      <c r="E596" s="4"/>
      <c r="F596" s="17"/>
      <c r="H596" s="4"/>
      <c r="I596" s="4"/>
      <c r="J596" s="4"/>
      <c r="L596" s="20"/>
      <c r="M596" s="32"/>
      <c r="N596" s="4"/>
      <c r="O596" s="4"/>
    </row>
    <row r="597" spans="1:15" ht="69.75" customHeight="1" x14ac:dyDescent="0.25">
      <c r="A597" s="3"/>
      <c r="B597" s="4"/>
      <c r="C597" s="4"/>
      <c r="D597" s="4"/>
      <c r="E597" s="4"/>
      <c r="F597" s="17"/>
      <c r="H597" s="4"/>
      <c r="I597" s="4"/>
      <c r="J597" s="4"/>
      <c r="L597" s="20"/>
      <c r="M597" s="32"/>
      <c r="N597" s="4"/>
      <c r="O597" s="4"/>
    </row>
    <row r="598" spans="1:15" ht="69.75" customHeight="1" x14ac:dyDescent="0.25">
      <c r="A598" s="12"/>
      <c r="B598" s="4"/>
      <c r="C598" s="4"/>
      <c r="D598" s="4"/>
      <c r="E598" s="4"/>
      <c r="F598" s="17"/>
      <c r="H598" s="4"/>
      <c r="I598" s="4"/>
      <c r="J598" s="4"/>
      <c r="L598" s="20"/>
      <c r="M598" s="32"/>
      <c r="N598" s="4"/>
      <c r="O598" s="4"/>
    </row>
    <row r="599" spans="1:15" ht="69.75" customHeight="1" x14ac:dyDescent="0.25">
      <c r="A599" s="3"/>
      <c r="B599" s="4"/>
      <c r="C599" s="4"/>
      <c r="D599" s="4"/>
      <c r="E599" s="4"/>
      <c r="F599" s="17"/>
      <c r="H599" s="4"/>
      <c r="I599" s="4"/>
      <c r="J599" s="4"/>
      <c r="L599" s="20"/>
      <c r="M599" s="32"/>
      <c r="N599" s="4"/>
      <c r="O599" s="4"/>
    </row>
    <row r="600" spans="1:15" ht="69.75" customHeight="1" x14ac:dyDescent="0.25">
      <c r="A600" s="12"/>
      <c r="B600" s="4"/>
      <c r="C600" s="4"/>
      <c r="D600" s="4"/>
      <c r="E600" s="4"/>
      <c r="F600" s="17"/>
      <c r="H600" s="4"/>
      <c r="I600" s="4"/>
      <c r="J600" s="4"/>
      <c r="L600" s="20"/>
      <c r="M600" s="32"/>
      <c r="N600" s="4"/>
      <c r="O600" s="4"/>
    </row>
    <row r="601" spans="1:15" ht="69.75" customHeight="1" x14ac:dyDescent="0.25">
      <c r="A601" s="3"/>
      <c r="B601" s="4"/>
      <c r="C601" s="4"/>
      <c r="D601" s="4"/>
      <c r="E601" s="4"/>
      <c r="F601" s="17"/>
      <c r="H601" s="4"/>
      <c r="I601" s="4"/>
      <c r="J601" s="4"/>
      <c r="L601" s="20"/>
      <c r="M601" s="32"/>
      <c r="N601" s="4"/>
      <c r="O601" s="4"/>
    </row>
    <row r="602" spans="1:15" ht="69.75" customHeight="1" x14ac:dyDescent="0.25">
      <c r="A602" s="12"/>
      <c r="B602" s="4"/>
      <c r="C602" s="4"/>
      <c r="D602" s="4"/>
      <c r="E602" s="4"/>
      <c r="F602" s="17"/>
      <c r="H602" s="4"/>
      <c r="I602" s="4"/>
      <c r="J602" s="4"/>
      <c r="L602" s="20"/>
      <c r="M602" s="32"/>
      <c r="N602" s="4"/>
      <c r="O602" s="4"/>
    </row>
    <row r="603" spans="1:15" ht="69.75" customHeight="1" x14ac:dyDescent="0.25">
      <c r="A603" s="3"/>
      <c r="B603" s="4"/>
      <c r="C603" s="4"/>
      <c r="D603" s="4"/>
      <c r="E603" s="4"/>
      <c r="F603" s="17"/>
      <c r="H603" s="4"/>
      <c r="I603" s="4"/>
      <c r="J603" s="4"/>
      <c r="L603" s="20"/>
      <c r="M603" s="32"/>
      <c r="N603" s="4"/>
      <c r="O603" s="4"/>
    </row>
    <row r="604" spans="1:15" ht="69.75" customHeight="1" x14ac:dyDescent="0.25">
      <c r="A604" s="12"/>
      <c r="B604" s="4"/>
      <c r="C604" s="4"/>
      <c r="D604" s="4"/>
      <c r="E604" s="4"/>
      <c r="F604" s="17"/>
      <c r="H604" s="4"/>
      <c r="I604" s="4"/>
      <c r="J604" s="4"/>
      <c r="L604" s="20"/>
      <c r="M604" s="32"/>
      <c r="N604" s="4"/>
      <c r="O604" s="4"/>
    </row>
    <row r="605" spans="1:15" ht="69.75" customHeight="1" x14ac:dyDescent="0.25">
      <c r="A605" s="3"/>
      <c r="B605" s="4"/>
      <c r="C605" s="4"/>
      <c r="D605" s="4"/>
      <c r="E605" s="4"/>
      <c r="F605" s="17"/>
      <c r="H605" s="4"/>
      <c r="I605" s="4"/>
      <c r="J605" s="4"/>
      <c r="L605" s="20"/>
      <c r="M605" s="32"/>
      <c r="N605" s="4"/>
      <c r="O605" s="4"/>
    </row>
    <row r="606" spans="1:15" ht="69.75" customHeight="1" x14ac:dyDescent="0.25">
      <c r="A606" s="12"/>
      <c r="B606" s="4"/>
      <c r="C606" s="4"/>
      <c r="D606" s="4"/>
      <c r="E606" s="4"/>
      <c r="F606" s="17"/>
      <c r="H606" s="4"/>
      <c r="I606" s="4"/>
      <c r="J606" s="4"/>
      <c r="L606" s="20"/>
      <c r="M606" s="32"/>
      <c r="N606" s="4"/>
      <c r="O606" s="4"/>
    </row>
    <row r="607" spans="1:15" ht="69.75" customHeight="1" x14ac:dyDescent="0.25">
      <c r="A607" s="3"/>
      <c r="B607" s="4"/>
      <c r="C607" s="4"/>
      <c r="D607" s="4"/>
      <c r="E607" s="4"/>
      <c r="F607" s="17"/>
      <c r="H607" s="4"/>
      <c r="I607" s="4"/>
      <c r="J607" s="4"/>
      <c r="L607" s="20"/>
      <c r="M607" s="32"/>
      <c r="N607" s="4"/>
      <c r="O607" s="4"/>
    </row>
    <row r="608" spans="1:15" ht="69.75" customHeight="1" x14ac:dyDescent="0.25">
      <c r="A608" s="12"/>
      <c r="B608" s="4"/>
      <c r="C608" s="4"/>
      <c r="D608" s="4"/>
      <c r="E608" s="4"/>
      <c r="F608" s="17"/>
      <c r="H608" s="4"/>
      <c r="I608" s="4"/>
      <c r="J608" s="4"/>
      <c r="L608" s="20"/>
      <c r="M608" s="32"/>
      <c r="N608" s="4"/>
      <c r="O608" s="4"/>
    </row>
    <row r="609" spans="1:15" ht="69.75" customHeight="1" x14ac:dyDescent="0.25">
      <c r="A609" s="3"/>
      <c r="B609" s="4"/>
      <c r="C609" s="4"/>
      <c r="D609" s="4"/>
      <c r="E609" s="4"/>
      <c r="F609" s="17"/>
      <c r="H609" s="4"/>
      <c r="I609" s="4"/>
      <c r="J609" s="4"/>
      <c r="L609" s="20"/>
      <c r="M609" s="32"/>
      <c r="N609" s="4"/>
      <c r="O609" s="4"/>
    </row>
    <row r="610" spans="1:15" ht="69.75" customHeight="1" x14ac:dyDescent="0.25">
      <c r="A610" s="12"/>
      <c r="B610" s="4"/>
      <c r="C610" s="4"/>
      <c r="D610" s="4"/>
      <c r="E610" s="4"/>
      <c r="F610" s="17"/>
      <c r="H610" s="4"/>
      <c r="I610" s="4"/>
      <c r="J610" s="4"/>
      <c r="L610" s="20"/>
      <c r="M610" s="32"/>
      <c r="N610" s="4"/>
      <c r="O610" s="4"/>
    </row>
    <row r="611" spans="1:15" ht="69.75" customHeight="1" x14ac:dyDescent="0.25">
      <c r="A611" s="3"/>
      <c r="B611" s="4"/>
      <c r="C611" s="4"/>
      <c r="D611" s="4"/>
      <c r="E611" s="4"/>
      <c r="F611" s="17"/>
      <c r="H611" s="4"/>
      <c r="I611" s="4"/>
      <c r="J611" s="4"/>
      <c r="L611" s="20"/>
      <c r="M611" s="32"/>
      <c r="N611" s="4"/>
      <c r="O611" s="4"/>
    </row>
    <row r="612" spans="1:15" ht="69.75" customHeight="1" x14ac:dyDescent="0.25">
      <c r="A612" s="12"/>
      <c r="B612" s="4"/>
      <c r="C612" s="4"/>
      <c r="D612" s="4"/>
      <c r="E612" s="4"/>
      <c r="F612" s="17"/>
      <c r="H612" s="4"/>
      <c r="I612" s="4"/>
      <c r="J612" s="4"/>
      <c r="L612" s="20"/>
      <c r="M612" s="32"/>
      <c r="N612" s="4"/>
      <c r="O612" s="4"/>
    </row>
    <row r="613" spans="1:15" ht="69.75" customHeight="1" x14ac:dyDescent="0.25">
      <c r="A613" s="3"/>
      <c r="B613" s="4"/>
      <c r="C613" s="4"/>
      <c r="D613" s="4"/>
      <c r="E613" s="4"/>
      <c r="F613" s="17"/>
      <c r="H613" s="4"/>
      <c r="I613" s="4"/>
      <c r="J613" s="4"/>
      <c r="L613" s="20"/>
      <c r="M613" s="32"/>
      <c r="N613" s="4"/>
      <c r="O613" s="4"/>
    </row>
    <row r="614" spans="1:15" ht="69.75" customHeight="1" x14ac:dyDescent="0.25">
      <c r="A614" s="12"/>
      <c r="B614" s="4"/>
      <c r="C614" s="4"/>
      <c r="D614" s="4"/>
      <c r="E614" s="4"/>
      <c r="F614" s="17"/>
      <c r="H614" s="4"/>
      <c r="I614" s="4"/>
      <c r="J614" s="4"/>
      <c r="L614" s="20"/>
      <c r="M614" s="32"/>
      <c r="N614" s="4"/>
      <c r="O614" s="4"/>
    </row>
    <row r="615" spans="1:15" ht="69.75" customHeight="1" x14ac:dyDescent="0.25">
      <c r="A615" s="3"/>
      <c r="B615" s="4"/>
      <c r="C615" s="4"/>
      <c r="D615" s="4"/>
      <c r="E615" s="4"/>
      <c r="F615" s="17"/>
      <c r="H615" s="4"/>
      <c r="I615" s="4"/>
      <c r="J615" s="4"/>
      <c r="L615" s="20"/>
      <c r="M615" s="32"/>
      <c r="N615" s="4"/>
      <c r="O615" s="4"/>
    </row>
    <row r="616" spans="1:15" ht="69.75" customHeight="1" x14ac:dyDescent="0.25">
      <c r="A616" s="12"/>
      <c r="B616" s="4"/>
      <c r="C616" s="4"/>
      <c r="D616" s="4"/>
      <c r="E616" s="4"/>
      <c r="F616" s="17"/>
      <c r="H616" s="4"/>
      <c r="I616" s="4"/>
      <c r="J616" s="4"/>
      <c r="L616" s="20"/>
      <c r="M616" s="32"/>
      <c r="N616" s="4"/>
      <c r="O616" s="4"/>
    </row>
    <row r="617" spans="1:15" ht="69.75" customHeight="1" x14ac:dyDescent="0.25">
      <c r="A617" s="3"/>
      <c r="B617" s="4"/>
      <c r="C617" s="4"/>
      <c r="D617" s="4"/>
      <c r="E617" s="4"/>
      <c r="F617" s="17"/>
      <c r="H617" s="4"/>
      <c r="I617" s="4"/>
      <c r="J617" s="4"/>
      <c r="L617" s="20"/>
      <c r="M617" s="32"/>
      <c r="N617" s="4"/>
      <c r="O617" s="4"/>
    </row>
    <row r="618" spans="1:15" ht="69.75" customHeight="1" x14ac:dyDescent="0.25">
      <c r="A618" s="12"/>
      <c r="B618" s="4"/>
      <c r="C618" s="4"/>
      <c r="D618" s="4"/>
      <c r="E618" s="4"/>
      <c r="F618" s="17"/>
      <c r="H618" s="4"/>
      <c r="I618" s="4"/>
      <c r="J618" s="4"/>
      <c r="L618" s="20"/>
      <c r="M618" s="32"/>
      <c r="N618" s="4"/>
      <c r="O618" s="4"/>
    </row>
    <row r="619" spans="1:15" ht="69.75" customHeight="1" x14ac:dyDescent="0.25">
      <c r="A619" s="3"/>
      <c r="B619" s="4"/>
      <c r="C619" s="4"/>
      <c r="D619" s="4"/>
      <c r="E619" s="4"/>
      <c r="F619" s="17"/>
      <c r="H619" s="4"/>
      <c r="I619" s="4"/>
      <c r="J619" s="4"/>
      <c r="L619" s="20"/>
      <c r="M619" s="32"/>
      <c r="N619" s="4"/>
      <c r="O619" s="4"/>
    </row>
    <row r="620" spans="1:15" ht="69.75" customHeight="1" x14ac:dyDescent="0.25">
      <c r="A620" s="12"/>
      <c r="B620" s="4"/>
      <c r="C620" s="4"/>
      <c r="D620" s="4"/>
      <c r="E620" s="4"/>
      <c r="F620" s="17"/>
      <c r="H620" s="4"/>
      <c r="I620" s="4"/>
      <c r="J620" s="4"/>
      <c r="L620" s="20"/>
      <c r="M620" s="32"/>
      <c r="N620" s="4"/>
      <c r="O620" s="4"/>
    </row>
    <row r="621" spans="1:15" ht="69.75" customHeight="1" x14ac:dyDescent="0.25">
      <c r="A621" s="3"/>
      <c r="B621" s="4"/>
      <c r="C621" s="4"/>
      <c r="D621" s="4"/>
      <c r="E621" s="4"/>
      <c r="F621" s="17"/>
      <c r="H621" s="4"/>
      <c r="I621" s="4"/>
      <c r="J621" s="4"/>
      <c r="L621" s="20"/>
      <c r="M621" s="32"/>
      <c r="N621" s="4"/>
      <c r="O621" s="4"/>
    </row>
    <row r="622" spans="1:15" ht="69.75" customHeight="1" x14ac:dyDescent="0.25">
      <c r="A622" s="12"/>
      <c r="B622" s="4"/>
      <c r="C622" s="4"/>
      <c r="D622" s="4"/>
      <c r="E622" s="4"/>
      <c r="F622" s="17"/>
      <c r="H622" s="4"/>
      <c r="I622" s="4"/>
      <c r="J622" s="4"/>
      <c r="L622" s="20"/>
      <c r="M622" s="32"/>
      <c r="N622" s="4"/>
      <c r="O622" s="4"/>
    </row>
    <row r="623" spans="1:15" ht="69.75" customHeight="1" x14ac:dyDescent="0.25">
      <c r="A623" s="3"/>
      <c r="B623" s="4"/>
      <c r="C623" s="4"/>
      <c r="D623" s="4"/>
      <c r="E623" s="4"/>
      <c r="F623" s="17"/>
      <c r="H623" s="4"/>
      <c r="I623" s="4"/>
      <c r="J623" s="4"/>
      <c r="L623" s="20"/>
      <c r="M623" s="32"/>
      <c r="N623" s="4"/>
      <c r="O623" s="4"/>
    </row>
    <row r="624" spans="1:15" ht="69.75" customHeight="1" x14ac:dyDescent="0.25">
      <c r="A624" s="12"/>
      <c r="B624" s="4"/>
      <c r="C624" s="4"/>
      <c r="D624" s="4"/>
      <c r="E624" s="4"/>
      <c r="F624" s="17"/>
      <c r="H624" s="4"/>
      <c r="I624" s="4"/>
      <c r="J624" s="4"/>
      <c r="L624" s="20"/>
      <c r="M624" s="32"/>
      <c r="N624" s="4"/>
      <c r="O624" s="4"/>
    </row>
    <row r="625" spans="1:15" ht="69.75" customHeight="1" x14ac:dyDescent="0.25">
      <c r="A625" s="3"/>
      <c r="B625" s="4"/>
      <c r="C625" s="4"/>
      <c r="D625" s="4"/>
      <c r="E625" s="4"/>
      <c r="F625" s="17"/>
      <c r="H625" s="4"/>
      <c r="I625" s="4"/>
      <c r="J625" s="4"/>
      <c r="L625" s="20"/>
      <c r="M625" s="32"/>
      <c r="N625" s="4"/>
      <c r="O625" s="4"/>
    </row>
    <row r="626" spans="1:15" ht="69.75" customHeight="1" x14ac:dyDescent="0.25">
      <c r="A626" s="12"/>
      <c r="B626" s="4"/>
      <c r="C626" s="4"/>
      <c r="D626" s="4"/>
      <c r="E626" s="4"/>
      <c r="F626" s="17"/>
      <c r="H626" s="4"/>
      <c r="I626" s="4"/>
      <c r="J626" s="4"/>
      <c r="L626" s="20"/>
      <c r="M626" s="32"/>
      <c r="N626" s="4"/>
      <c r="O626" s="4"/>
    </row>
    <row r="627" spans="1:15" ht="69.75" customHeight="1" x14ac:dyDescent="0.25">
      <c r="A627" s="13"/>
      <c r="B627" s="4"/>
      <c r="C627" s="4"/>
      <c r="D627" s="4"/>
      <c r="E627" s="4"/>
      <c r="F627" s="17"/>
      <c r="H627" s="4"/>
      <c r="I627" s="4"/>
      <c r="J627" s="4"/>
      <c r="L627" s="20"/>
      <c r="M627" s="32"/>
      <c r="N627" s="4"/>
      <c r="O627" s="4"/>
    </row>
    <row r="628" spans="1:15" ht="69.75" customHeight="1" x14ac:dyDescent="0.25">
      <c r="A628" s="12"/>
      <c r="B628" s="4"/>
      <c r="C628" s="4"/>
      <c r="D628" s="4"/>
      <c r="E628" s="4"/>
      <c r="F628" s="17"/>
      <c r="H628" s="4"/>
      <c r="I628" s="4"/>
      <c r="J628" s="4"/>
      <c r="L628" s="20"/>
      <c r="M628" s="32"/>
      <c r="N628" s="4"/>
      <c r="O628" s="4"/>
    </row>
    <row r="629" spans="1:15" ht="69.75" customHeight="1" x14ac:dyDescent="0.25">
      <c r="A629" s="3"/>
      <c r="B629" s="4"/>
      <c r="C629" s="4"/>
      <c r="D629" s="4"/>
      <c r="E629" s="4"/>
      <c r="F629" s="17"/>
      <c r="H629" s="4"/>
      <c r="I629" s="4"/>
      <c r="J629" s="4"/>
      <c r="L629" s="20"/>
      <c r="M629" s="32"/>
      <c r="N629" s="4"/>
      <c r="O629" s="4"/>
    </row>
    <row r="630" spans="1:15" ht="69.75" customHeight="1" x14ac:dyDescent="0.25">
      <c r="A630" s="12"/>
      <c r="B630" s="4"/>
      <c r="C630" s="4"/>
      <c r="D630" s="4"/>
      <c r="E630" s="4"/>
      <c r="F630" s="17"/>
      <c r="H630" s="4"/>
      <c r="I630" s="4"/>
      <c r="J630" s="4"/>
      <c r="L630" s="20"/>
      <c r="M630" s="32"/>
      <c r="N630" s="4"/>
      <c r="O630" s="4"/>
    </row>
    <row r="631" spans="1:15" ht="69.75" customHeight="1" x14ac:dyDescent="0.25">
      <c r="A631" s="3"/>
      <c r="B631" s="4"/>
      <c r="C631" s="4"/>
      <c r="D631" s="4"/>
      <c r="E631" s="4"/>
      <c r="F631" s="17"/>
      <c r="H631" s="4"/>
      <c r="I631" s="4"/>
      <c r="J631" s="4"/>
      <c r="L631" s="20"/>
      <c r="M631" s="32"/>
      <c r="N631" s="4"/>
      <c r="O631" s="4"/>
    </row>
    <row r="632" spans="1:15" ht="69.75" customHeight="1" x14ac:dyDescent="0.25">
      <c r="A632" s="12"/>
      <c r="B632" s="4"/>
      <c r="C632" s="4"/>
      <c r="D632" s="4"/>
      <c r="E632" s="4"/>
      <c r="F632" s="17"/>
      <c r="H632" s="4"/>
      <c r="I632" s="4"/>
      <c r="J632" s="4"/>
      <c r="L632" s="20"/>
      <c r="M632" s="32"/>
      <c r="N632" s="4"/>
      <c r="O632" s="4"/>
    </row>
    <row r="633" spans="1:15" ht="69.75" customHeight="1" x14ac:dyDescent="0.25">
      <c r="A633" s="3"/>
      <c r="B633" s="4"/>
      <c r="C633" s="4"/>
      <c r="D633" s="4"/>
      <c r="E633" s="4"/>
      <c r="F633" s="17"/>
      <c r="H633" s="4"/>
      <c r="I633" s="4"/>
      <c r="J633" s="4"/>
      <c r="L633" s="20"/>
      <c r="M633" s="32"/>
      <c r="N633" s="4"/>
      <c r="O633" s="4"/>
    </row>
    <row r="634" spans="1:15" ht="69.75" customHeight="1" x14ac:dyDescent="0.25">
      <c r="A634" s="12"/>
      <c r="B634" s="4"/>
      <c r="C634" s="4"/>
      <c r="D634" s="4"/>
      <c r="E634" s="4"/>
      <c r="F634" s="17"/>
      <c r="H634" s="4"/>
      <c r="I634" s="4"/>
      <c r="J634" s="4"/>
      <c r="L634" s="20"/>
      <c r="M634" s="32"/>
      <c r="N634" s="4"/>
      <c r="O634" s="4"/>
    </row>
    <row r="635" spans="1:15" ht="69.75" customHeight="1" x14ac:dyDescent="0.25">
      <c r="A635" s="3"/>
      <c r="B635" s="4"/>
      <c r="C635" s="4"/>
      <c r="D635" s="4"/>
      <c r="E635" s="4"/>
      <c r="F635" s="17"/>
      <c r="H635" s="4"/>
      <c r="I635" s="4"/>
      <c r="J635" s="4"/>
      <c r="L635" s="20"/>
      <c r="M635" s="32"/>
      <c r="N635" s="4"/>
      <c r="O635" s="4"/>
    </row>
    <row r="636" spans="1:15" ht="69.75" customHeight="1" x14ac:dyDescent="0.25">
      <c r="A636" s="12"/>
      <c r="B636" s="4"/>
      <c r="C636" s="4"/>
      <c r="D636" s="4"/>
      <c r="E636" s="4"/>
      <c r="F636" s="17"/>
      <c r="H636" s="4"/>
      <c r="I636" s="4"/>
      <c r="J636" s="4"/>
      <c r="L636" s="20"/>
      <c r="M636" s="32"/>
      <c r="N636" s="4"/>
      <c r="O636" s="4"/>
    </row>
    <row r="637" spans="1:15" ht="69.75" customHeight="1" x14ac:dyDescent="0.25">
      <c r="A637" s="3"/>
      <c r="B637" s="4"/>
      <c r="C637" s="4"/>
      <c r="D637" s="4"/>
      <c r="E637" s="4"/>
      <c r="F637" s="17"/>
      <c r="H637" s="4"/>
      <c r="I637" s="4"/>
      <c r="J637" s="4"/>
      <c r="L637" s="20"/>
      <c r="M637" s="32"/>
      <c r="N637" s="4"/>
      <c r="O637" s="4"/>
    </row>
    <row r="638" spans="1:15" ht="69.75" customHeight="1" x14ac:dyDescent="0.25">
      <c r="A638" s="12"/>
      <c r="B638" s="4"/>
      <c r="C638" s="4"/>
      <c r="D638" s="4"/>
      <c r="E638" s="4"/>
      <c r="F638" s="17"/>
      <c r="H638" s="4"/>
      <c r="I638" s="4"/>
      <c r="J638" s="4"/>
      <c r="L638" s="20"/>
      <c r="M638" s="32"/>
      <c r="N638" s="4"/>
      <c r="O638" s="4"/>
    </row>
    <row r="639" spans="1:15" ht="69.75" customHeight="1" x14ac:dyDescent="0.25">
      <c r="A639" s="3"/>
      <c r="B639" s="4"/>
      <c r="C639" s="4"/>
      <c r="D639" s="4"/>
      <c r="E639" s="4"/>
      <c r="F639" s="17"/>
      <c r="H639" s="4"/>
      <c r="I639" s="4"/>
      <c r="J639" s="4"/>
      <c r="L639" s="20"/>
      <c r="M639" s="32"/>
      <c r="N639" s="4"/>
      <c r="O639" s="4"/>
    </row>
    <row r="640" spans="1:15" ht="69.75" customHeight="1" x14ac:dyDescent="0.25">
      <c r="A640" s="12"/>
      <c r="B640" s="4"/>
      <c r="C640" s="4"/>
      <c r="D640" s="4"/>
      <c r="E640" s="4"/>
      <c r="F640" s="17"/>
      <c r="H640" s="4"/>
      <c r="I640" s="4"/>
      <c r="J640" s="4"/>
      <c r="L640" s="20"/>
      <c r="M640" s="32"/>
      <c r="N640" s="4"/>
      <c r="O640" s="4"/>
    </row>
    <row r="641" spans="1:15" ht="69.75" customHeight="1" x14ac:dyDescent="0.25">
      <c r="A641" s="3"/>
      <c r="B641" s="4"/>
      <c r="C641" s="4"/>
      <c r="D641" s="4"/>
      <c r="E641" s="4"/>
      <c r="F641" s="17"/>
      <c r="H641" s="4"/>
      <c r="I641" s="4"/>
      <c r="J641" s="4"/>
      <c r="L641" s="20"/>
      <c r="M641" s="32"/>
      <c r="N641" s="4"/>
      <c r="O641" s="4"/>
    </row>
    <row r="642" spans="1:15" ht="69.75" customHeight="1" x14ac:dyDescent="0.25">
      <c r="A642" s="12"/>
      <c r="B642" s="4"/>
      <c r="C642" s="4"/>
      <c r="D642" s="4"/>
      <c r="E642" s="4"/>
      <c r="F642" s="17"/>
      <c r="H642" s="4"/>
      <c r="I642" s="4"/>
      <c r="J642" s="4"/>
      <c r="L642" s="20"/>
      <c r="M642" s="32"/>
      <c r="N642" s="4"/>
      <c r="O642" s="4"/>
    </row>
    <row r="643" spans="1:15" ht="69.75" customHeight="1" x14ac:dyDescent="0.25">
      <c r="A643" s="3"/>
      <c r="B643" s="4"/>
      <c r="C643" s="4"/>
      <c r="D643" s="4"/>
      <c r="E643" s="4"/>
      <c r="F643" s="17"/>
      <c r="H643" s="4"/>
      <c r="I643" s="4"/>
      <c r="J643" s="4"/>
      <c r="L643" s="20"/>
      <c r="M643" s="32"/>
      <c r="N643" s="4"/>
      <c r="O643" s="4"/>
    </row>
    <row r="644" spans="1:15" ht="69.75" customHeight="1" x14ac:dyDescent="0.25">
      <c r="A644" s="12"/>
      <c r="B644" s="4"/>
      <c r="C644" s="4"/>
      <c r="D644" s="4"/>
      <c r="E644" s="4"/>
      <c r="F644" s="17"/>
      <c r="H644" s="4"/>
      <c r="I644" s="4"/>
      <c r="J644" s="4"/>
      <c r="L644" s="20"/>
      <c r="M644" s="32"/>
      <c r="N644" s="4"/>
      <c r="O644" s="4"/>
    </row>
    <row r="645" spans="1:15" ht="69.75" customHeight="1" x14ac:dyDescent="0.25">
      <c r="A645" s="3"/>
      <c r="B645" s="4"/>
      <c r="C645" s="4"/>
      <c r="D645" s="4"/>
      <c r="E645" s="4"/>
      <c r="F645" s="17"/>
      <c r="H645" s="4"/>
      <c r="I645" s="4"/>
      <c r="J645" s="4"/>
      <c r="L645" s="20"/>
      <c r="M645" s="32"/>
      <c r="N645" s="4"/>
      <c r="O645" s="4"/>
    </row>
    <row r="646" spans="1:15" ht="69.75" customHeight="1" x14ac:dyDescent="0.25">
      <c r="A646" s="12"/>
      <c r="B646" s="4"/>
      <c r="C646" s="4"/>
      <c r="D646" s="4"/>
      <c r="E646" s="4"/>
      <c r="F646" s="17"/>
      <c r="H646" s="4"/>
      <c r="I646" s="4"/>
      <c r="J646" s="4"/>
      <c r="L646" s="20"/>
      <c r="M646" s="32"/>
      <c r="N646" s="4"/>
      <c r="O646" s="4"/>
    </row>
    <row r="647" spans="1:15" ht="69.75" customHeight="1" x14ac:dyDescent="0.25">
      <c r="A647" s="3"/>
      <c r="B647" s="4"/>
      <c r="C647" s="4"/>
      <c r="D647" s="4"/>
      <c r="E647" s="4"/>
      <c r="F647" s="17"/>
      <c r="H647" s="4"/>
      <c r="I647" s="4"/>
      <c r="J647" s="4"/>
      <c r="L647" s="20"/>
      <c r="M647" s="32"/>
      <c r="N647" s="4"/>
      <c r="O647" s="4"/>
    </row>
    <row r="648" spans="1:15" ht="69.75" customHeight="1" x14ac:dyDescent="0.25">
      <c r="A648" s="12"/>
      <c r="B648" s="4"/>
      <c r="C648" s="4"/>
      <c r="D648" s="4"/>
      <c r="E648" s="4"/>
      <c r="F648" s="17"/>
      <c r="H648" s="4"/>
      <c r="I648" s="4"/>
      <c r="J648" s="4"/>
      <c r="L648" s="20"/>
      <c r="M648" s="32"/>
      <c r="N648" s="4"/>
      <c r="O648" s="4"/>
    </row>
    <row r="649" spans="1:15" ht="69.75" customHeight="1" x14ac:dyDescent="0.25">
      <c r="A649" s="3"/>
      <c r="B649" s="4"/>
      <c r="C649" s="4"/>
      <c r="D649" s="4"/>
      <c r="E649" s="4"/>
      <c r="F649" s="17"/>
      <c r="H649" s="4"/>
      <c r="I649" s="4"/>
      <c r="J649" s="4"/>
      <c r="L649" s="20"/>
      <c r="M649" s="32"/>
      <c r="N649" s="4"/>
      <c r="O649" s="4"/>
    </row>
    <row r="650" spans="1:15" ht="69.75" customHeight="1" x14ac:dyDescent="0.25">
      <c r="A650" s="12"/>
      <c r="B650" s="4"/>
      <c r="C650" s="4"/>
      <c r="D650" s="4"/>
      <c r="E650" s="4"/>
      <c r="F650" s="17"/>
      <c r="H650" s="4"/>
      <c r="I650" s="4"/>
      <c r="J650" s="4"/>
      <c r="L650" s="20"/>
      <c r="M650" s="32"/>
      <c r="N650" s="4"/>
      <c r="O650" s="4"/>
    </row>
    <row r="651" spans="1:15" ht="69.75" customHeight="1" x14ac:dyDescent="0.25">
      <c r="A651" s="3"/>
      <c r="B651" s="4"/>
      <c r="C651" s="4"/>
      <c r="D651" s="4"/>
      <c r="E651" s="4"/>
      <c r="F651" s="17"/>
      <c r="H651" s="4"/>
      <c r="I651" s="4"/>
      <c r="J651" s="4"/>
      <c r="L651" s="20"/>
      <c r="M651" s="32"/>
      <c r="N651" s="4"/>
      <c r="O651" s="4"/>
    </row>
    <row r="652" spans="1:15" ht="69.75" customHeight="1" x14ac:dyDescent="0.25">
      <c r="A652" s="12"/>
      <c r="B652" s="4"/>
      <c r="C652" s="4"/>
      <c r="D652" s="4"/>
      <c r="E652" s="4"/>
      <c r="F652" s="17"/>
      <c r="H652" s="4"/>
      <c r="I652" s="4"/>
      <c r="J652" s="4"/>
      <c r="L652" s="20"/>
      <c r="M652" s="32"/>
      <c r="N652" s="4"/>
      <c r="O652" s="4"/>
    </row>
    <row r="653" spans="1:15" ht="69.75" customHeight="1" x14ac:dyDescent="0.25">
      <c r="A653" s="3"/>
      <c r="B653" s="4"/>
      <c r="C653" s="4"/>
      <c r="D653" s="4"/>
      <c r="E653" s="4"/>
      <c r="F653" s="17"/>
      <c r="H653" s="4"/>
      <c r="I653" s="4"/>
      <c r="J653" s="4"/>
      <c r="L653" s="20"/>
      <c r="M653" s="32"/>
      <c r="N653" s="4"/>
      <c r="O653" s="4"/>
    </row>
    <row r="654" spans="1:15" ht="69.75" customHeight="1" x14ac:dyDescent="0.25">
      <c r="A654" s="12"/>
      <c r="B654" s="4"/>
      <c r="C654" s="4"/>
      <c r="D654" s="4"/>
      <c r="E654" s="4"/>
      <c r="F654" s="17"/>
      <c r="H654" s="4"/>
      <c r="I654" s="4"/>
      <c r="J654" s="4"/>
      <c r="L654" s="20"/>
      <c r="M654" s="32"/>
      <c r="N654" s="4"/>
      <c r="O654" s="4"/>
    </row>
    <row r="655" spans="1:15" ht="69.75" customHeight="1" x14ac:dyDescent="0.25">
      <c r="A655" s="3"/>
      <c r="B655" s="4"/>
      <c r="C655" s="4"/>
      <c r="D655" s="4"/>
      <c r="E655" s="4"/>
      <c r="F655" s="17"/>
      <c r="H655" s="4"/>
      <c r="I655" s="4"/>
      <c r="J655" s="4"/>
      <c r="L655" s="20"/>
      <c r="M655" s="32"/>
      <c r="N655" s="4"/>
      <c r="O655" s="4"/>
    </row>
    <row r="656" spans="1:15" ht="69.75" customHeight="1" x14ac:dyDescent="0.25">
      <c r="A656" s="12"/>
      <c r="B656" s="4"/>
      <c r="C656" s="4"/>
      <c r="D656" s="4"/>
      <c r="E656" s="4"/>
      <c r="F656" s="17"/>
      <c r="H656" s="4"/>
      <c r="I656" s="4"/>
      <c r="J656" s="4"/>
      <c r="L656" s="20"/>
      <c r="M656" s="32"/>
      <c r="N656" s="4"/>
      <c r="O656" s="4"/>
    </row>
    <row r="657" spans="1:15" ht="69.75" customHeight="1" x14ac:dyDescent="0.25">
      <c r="A657" s="3"/>
      <c r="B657" s="4"/>
      <c r="C657" s="4"/>
      <c r="D657" s="4"/>
      <c r="E657" s="4"/>
      <c r="F657" s="17"/>
      <c r="H657" s="4"/>
      <c r="I657" s="4"/>
      <c r="J657" s="4"/>
      <c r="L657" s="20"/>
      <c r="M657" s="32"/>
      <c r="N657" s="4"/>
      <c r="O657" s="4"/>
    </row>
    <row r="658" spans="1:15" ht="69.75" customHeight="1" x14ac:dyDescent="0.25">
      <c r="A658" s="12"/>
      <c r="B658" s="4"/>
      <c r="C658" s="4"/>
      <c r="D658" s="4"/>
      <c r="E658" s="4"/>
      <c r="F658" s="17"/>
      <c r="H658" s="4"/>
      <c r="I658" s="4"/>
      <c r="J658" s="4"/>
      <c r="L658" s="20"/>
      <c r="M658" s="32"/>
      <c r="N658" s="4"/>
      <c r="O658" s="4"/>
    </row>
    <row r="659" spans="1:15" ht="69.75" customHeight="1" x14ac:dyDescent="0.25">
      <c r="A659" s="3"/>
      <c r="B659" s="4"/>
      <c r="C659" s="4"/>
      <c r="D659" s="4"/>
      <c r="E659" s="4"/>
      <c r="F659" s="17"/>
      <c r="H659" s="4"/>
      <c r="I659" s="4"/>
      <c r="J659" s="4"/>
      <c r="L659" s="20"/>
      <c r="M659" s="32"/>
      <c r="N659" s="4"/>
      <c r="O659" s="4"/>
    </row>
    <row r="660" spans="1:15" ht="69.75" customHeight="1" x14ac:dyDescent="0.25">
      <c r="A660" s="12"/>
      <c r="B660" s="4"/>
      <c r="C660" s="4"/>
      <c r="D660" s="4"/>
      <c r="E660" s="4"/>
      <c r="F660" s="17"/>
      <c r="H660" s="4"/>
      <c r="I660" s="4"/>
      <c r="J660" s="4"/>
      <c r="L660" s="20"/>
      <c r="M660" s="32"/>
      <c r="N660" s="4"/>
      <c r="O660" s="4"/>
    </row>
    <row r="661" spans="1:15" ht="69.75" customHeight="1" x14ac:dyDescent="0.25">
      <c r="A661" s="3"/>
      <c r="B661" s="4"/>
      <c r="C661" s="4"/>
      <c r="D661" s="4"/>
      <c r="E661" s="4"/>
      <c r="F661" s="17"/>
      <c r="H661" s="4"/>
      <c r="I661" s="4"/>
      <c r="J661" s="4"/>
      <c r="L661" s="20"/>
      <c r="M661" s="32"/>
      <c r="N661" s="4"/>
      <c r="O661" s="4"/>
    </row>
    <row r="662" spans="1:15" ht="69.75" customHeight="1" x14ac:dyDescent="0.25">
      <c r="A662" s="12"/>
      <c r="B662" s="4"/>
      <c r="C662" s="4"/>
      <c r="D662" s="4"/>
      <c r="E662" s="4"/>
      <c r="F662" s="17"/>
      <c r="H662" s="4"/>
      <c r="I662" s="4"/>
      <c r="J662" s="4"/>
      <c r="L662" s="20"/>
      <c r="M662" s="32"/>
      <c r="N662" s="4"/>
      <c r="O662" s="4"/>
    </row>
    <row r="663" spans="1:15" ht="69.75" customHeight="1" x14ac:dyDescent="0.25">
      <c r="A663" s="2"/>
      <c r="B663" s="4"/>
      <c r="C663" s="4"/>
      <c r="D663" s="4"/>
      <c r="E663" s="4"/>
      <c r="F663" s="17"/>
      <c r="H663" s="4"/>
      <c r="I663" s="4"/>
      <c r="J663" s="4"/>
      <c r="L663" s="20"/>
      <c r="M663" s="32"/>
      <c r="N663" s="4"/>
      <c r="O663" s="4"/>
    </row>
    <row r="664" spans="1:15" ht="69.75" customHeight="1" x14ac:dyDescent="0.25">
      <c r="A664" s="12"/>
      <c r="B664" s="4"/>
      <c r="C664" s="4"/>
      <c r="D664" s="4"/>
      <c r="E664" s="4"/>
      <c r="F664" s="17"/>
      <c r="H664" s="4"/>
      <c r="I664" s="4"/>
      <c r="J664" s="4"/>
      <c r="L664" s="20"/>
      <c r="M664" s="32"/>
      <c r="N664" s="4"/>
      <c r="O664" s="4"/>
    </row>
    <row r="665" spans="1:15" ht="69.75" customHeight="1" x14ac:dyDescent="0.25">
      <c r="A665" s="3"/>
      <c r="B665" s="4"/>
      <c r="C665" s="4"/>
      <c r="D665" s="4"/>
      <c r="E665" s="4"/>
      <c r="F665" s="17"/>
      <c r="H665" s="4"/>
      <c r="I665" s="4"/>
      <c r="J665" s="4"/>
      <c r="L665" s="20"/>
      <c r="M665" s="32"/>
      <c r="N665" s="4"/>
      <c r="O665" s="4"/>
    </row>
    <row r="666" spans="1:15" ht="69.75" customHeight="1" x14ac:dyDescent="0.25">
      <c r="A666" s="12"/>
      <c r="B666" s="4"/>
      <c r="C666" s="4"/>
      <c r="D666" s="4"/>
      <c r="E666" s="4"/>
      <c r="F666" s="17"/>
      <c r="H666" s="4"/>
      <c r="I666" s="4"/>
      <c r="J666" s="4"/>
      <c r="L666" s="20"/>
      <c r="M666" s="32"/>
      <c r="N666" s="4"/>
      <c r="O666" s="4"/>
    </row>
    <row r="667" spans="1:15" ht="69.75" customHeight="1" x14ac:dyDescent="0.25">
      <c r="A667" s="2"/>
      <c r="B667" s="4"/>
      <c r="C667" s="4"/>
      <c r="D667" s="4"/>
      <c r="E667" s="4"/>
      <c r="F667" s="17"/>
      <c r="H667" s="4"/>
      <c r="I667" s="4"/>
      <c r="J667" s="4"/>
      <c r="L667" s="20"/>
      <c r="M667" s="32"/>
      <c r="N667" s="4"/>
      <c r="O667" s="4"/>
    </row>
    <row r="668" spans="1:15" ht="69.75" customHeight="1" x14ac:dyDescent="0.25">
      <c r="A668" s="12"/>
      <c r="B668" s="4"/>
      <c r="C668" s="4"/>
      <c r="D668" s="4"/>
      <c r="E668" s="4"/>
      <c r="F668" s="17"/>
      <c r="H668" s="4"/>
      <c r="I668" s="4"/>
      <c r="J668" s="4"/>
      <c r="L668" s="20"/>
      <c r="M668" s="32"/>
      <c r="N668" s="4"/>
      <c r="O668" s="4"/>
    </row>
    <row r="669" spans="1:15" ht="69.75" customHeight="1" x14ac:dyDescent="0.25">
      <c r="A669" s="3"/>
      <c r="B669" s="4"/>
      <c r="C669" s="4"/>
      <c r="D669" s="4"/>
      <c r="E669" s="4"/>
      <c r="F669" s="17"/>
      <c r="H669" s="4"/>
      <c r="I669" s="4"/>
      <c r="J669" s="4"/>
      <c r="L669" s="20"/>
      <c r="M669" s="32"/>
      <c r="N669" s="4"/>
      <c r="O669" s="4"/>
    </row>
    <row r="670" spans="1:15" ht="69.75" customHeight="1" x14ac:dyDescent="0.25">
      <c r="A670" s="12"/>
      <c r="B670" s="4"/>
      <c r="C670" s="4"/>
      <c r="D670" s="4"/>
      <c r="E670" s="4"/>
      <c r="F670" s="17"/>
      <c r="H670" s="4"/>
      <c r="I670" s="4"/>
      <c r="J670" s="4"/>
      <c r="L670" s="20"/>
      <c r="M670" s="32"/>
      <c r="N670" s="4"/>
      <c r="O670" s="4"/>
    </row>
    <row r="671" spans="1:15" ht="69.75" customHeight="1" x14ac:dyDescent="0.25">
      <c r="A671" s="3"/>
      <c r="B671" s="4"/>
      <c r="C671" s="4"/>
      <c r="D671" s="4"/>
      <c r="E671" s="4"/>
      <c r="F671" s="17"/>
      <c r="H671" s="4"/>
      <c r="I671" s="4"/>
      <c r="J671" s="4"/>
      <c r="L671" s="20"/>
      <c r="M671" s="32"/>
      <c r="N671" s="4"/>
      <c r="O671" s="4"/>
    </row>
    <row r="672" spans="1:15" ht="69.75" customHeight="1" x14ac:dyDescent="0.25">
      <c r="A672" s="12"/>
      <c r="B672" s="4"/>
      <c r="C672" s="4"/>
      <c r="D672" s="4"/>
      <c r="E672" s="4"/>
      <c r="F672" s="17"/>
      <c r="H672" s="4"/>
      <c r="I672" s="4"/>
      <c r="J672" s="4"/>
      <c r="L672" s="20"/>
      <c r="M672" s="32"/>
      <c r="N672" s="4"/>
      <c r="O672" s="4"/>
    </row>
    <row r="673" spans="1:15" ht="69.75" customHeight="1" x14ac:dyDescent="0.25">
      <c r="A673" s="3"/>
      <c r="B673" s="4"/>
      <c r="C673" s="4"/>
      <c r="D673" s="4"/>
      <c r="E673" s="4"/>
      <c r="F673" s="17"/>
      <c r="H673" s="4"/>
      <c r="I673" s="4"/>
      <c r="J673" s="4"/>
      <c r="L673" s="20"/>
      <c r="M673" s="32"/>
      <c r="N673" s="4"/>
      <c r="O673" s="4"/>
    </row>
    <row r="674" spans="1:15" ht="69.75" customHeight="1" x14ac:dyDescent="0.25">
      <c r="A674" s="12"/>
      <c r="B674" s="4"/>
      <c r="C674" s="4"/>
      <c r="D674" s="4"/>
      <c r="E674" s="4"/>
      <c r="F674" s="17"/>
      <c r="H674" s="4"/>
      <c r="I674" s="4"/>
      <c r="J674" s="4"/>
      <c r="L674" s="20"/>
      <c r="M674" s="32"/>
      <c r="N674" s="4"/>
      <c r="O674" s="4"/>
    </row>
    <row r="675" spans="1:15" ht="69.75" customHeight="1" x14ac:dyDescent="0.25">
      <c r="A675" s="3"/>
      <c r="B675" s="4"/>
      <c r="C675" s="4"/>
      <c r="D675" s="4"/>
      <c r="E675" s="4"/>
      <c r="F675" s="17"/>
      <c r="H675" s="4"/>
      <c r="I675" s="4"/>
      <c r="J675" s="4"/>
      <c r="L675" s="20"/>
      <c r="M675" s="32"/>
      <c r="N675" s="4"/>
      <c r="O675" s="4"/>
    </row>
    <row r="676" spans="1:15" ht="69.75" customHeight="1" x14ac:dyDescent="0.25">
      <c r="A676" s="12"/>
      <c r="B676" s="4"/>
      <c r="C676" s="4"/>
      <c r="D676" s="4"/>
      <c r="E676" s="4"/>
      <c r="F676" s="17"/>
      <c r="H676" s="4"/>
      <c r="I676" s="4"/>
      <c r="J676" s="4"/>
      <c r="L676" s="20"/>
      <c r="M676" s="32"/>
      <c r="N676" s="4"/>
      <c r="O676" s="4"/>
    </row>
    <row r="677" spans="1:15" ht="69.75" customHeight="1" x14ac:dyDescent="0.25">
      <c r="A677" s="3"/>
      <c r="B677" s="4"/>
      <c r="C677" s="4"/>
      <c r="D677" s="4"/>
      <c r="E677" s="4"/>
      <c r="F677" s="17"/>
      <c r="H677" s="4"/>
      <c r="I677" s="4"/>
      <c r="J677" s="4"/>
      <c r="L677" s="20"/>
      <c r="M677" s="32"/>
      <c r="N677" s="4"/>
      <c r="O677" s="4"/>
    </row>
    <row r="678" spans="1:15" ht="69.75" customHeight="1" x14ac:dyDescent="0.25">
      <c r="A678" s="12"/>
      <c r="B678" s="4"/>
      <c r="C678" s="4"/>
      <c r="D678" s="4"/>
      <c r="E678" s="4"/>
      <c r="F678" s="17"/>
      <c r="H678" s="4"/>
      <c r="I678" s="4"/>
      <c r="J678" s="4"/>
      <c r="L678" s="20"/>
      <c r="M678" s="32"/>
      <c r="N678" s="4"/>
      <c r="O678" s="4"/>
    </row>
    <row r="679" spans="1:15" ht="69.75" customHeight="1" x14ac:dyDescent="0.25">
      <c r="A679" s="3"/>
      <c r="B679" s="4"/>
      <c r="C679" s="4"/>
      <c r="D679" s="4"/>
      <c r="E679" s="4"/>
      <c r="F679" s="17"/>
      <c r="H679" s="4"/>
      <c r="I679" s="4"/>
      <c r="J679" s="4"/>
      <c r="L679" s="20"/>
      <c r="M679" s="32"/>
      <c r="N679" s="4"/>
      <c r="O679" s="4"/>
    </row>
    <row r="680" spans="1:15" ht="69.75" customHeight="1" x14ac:dyDescent="0.25">
      <c r="A680" s="12"/>
      <c r="B680" s="4"/>
      <c r="C680" s="4"/>
      <c r="D680" s="4"/>
      <c r="E680" s="4"/>
      <c r="F680" s="17"/>
      <c r="H680" s="4"/>
      <c r="I680" s="4"/>
      <c r="J680" s="4"/>
      <c r="L680" s="20"/>
      <c r="M680" s="32"/>
      <c r="N680" s="4"/>
      <c r="O680" s="4"/>
    </row>
    <row r="681" spans="1:15" ht="69.75" customHeight="1" x14ac:dyDescent="0.25">
      <c r="A681" s="3"/>
      <c r="B681" s="4"/>
      <c r="C681" s="4"/>
      <c r="D681" s="4"/>
      <c r="E681" s="4"/>
      <c r="F681" s="17"/>
      <c r="H681" s="4"/>
      <c r="I681" s="4"/>
      <c r="J681" s="4"/>
      <c r="L681" s="20"/>
      <c r="M681" s="32"/>
      <c r="N681" s="4"/>
      <c r="O681" s="4"/>
    </row>
    <row r="682" spans="1:15" ht="69.75" customHeight="1" x14ac:dyDescent="0.25">
      <c r="A682" s="12"/>
      <c r="B682" s="4"/>
      <c r="C682" s="4"/>
      <c r="D682" s="4"/>
      <c r="E682" s="4"/>
      <c r="F682" s="17"/>
      <c r="H682" s="4"/>
      <c r="I682" s="4"/>
      <c r="J682" s="4"/>
      <c r="L682" s="20"/>
      <c r="M682" s="32"/>
      <c r="N682" s="4"/>
      <c r="O682" s="4"/>
    </row>
    <row r="683" spans="1:15" ht="69.75" customHeight="1" x14ac:dyDescent="0.25">
      <c r="A683" s="3"/>
      <c r="B683" s="4"/>
      <c r="C683" s="4"/>
      <c r="D683" s="4"/>
      <c r="E683" s="4"/>
      <c r="F683" s="17"/>
      <c r="H683" s="4"/>
      <c r="I683" s="4"/>
      <c r="J683" s="4"/>
      <c r="L683" s="20"/>
      <c r="M683" s="32"/>
      <c r="N683" s="4"/>
      <c r="O683" s="4"/>
    </row>
    <row r="684" spans="1:15" ht="69.75" customHeight="1" x14ac:dyDescent="0.25">
      <c r="A684" s="12"/>
      <c r="B684" s="4"/>
      <c r="C684" s="4"/>
      <c r="D684" s="4"/>
      <c r="E684" s="4"/>
      <c r="F684" s="17"/>
      <c r="H684" s="4"/>
      <c r="I684" s="4"/>
      <c r="J684" s="4"/>
      <c r="L684" s="20"/>
      <c r="M684" s="32"/>
      <c r="N684" s="4"/>
      <c r="O684" s="4"/>
    </row>
    <row r="685" spans="1:15" ht="69.75" customHeight="1" x14ac:dyDescent="0.25">
      <c r="A685" s="3"/>
      <c r="B685" s="4"/>
      <c r="C685" s="4"/>
      <c r="D685" s="4"/>
      <c r="E685" s="4"/>
      <c r="F685" s="17"/>
      <c r="H685" s="4"/>
      <c r="I685" s="4"/>
      <c r="J685" s="4"/>
      <c r="L685" s="20"/>
      <c r="M685" s="32"/>
      <c r="N685" s="4"/>
      <c r="O685" s="4"/>
    </row>
    <row r="686" spans="1:15" ht="69.75" customHeight="1" x14ac:dyDescent="0.25">
      <c r="A686" s="12"/>
      <c r="B686" s="4"/>
      <c r="C686" s="4"/>
      <c r="D686" s="4"/>
      <c r="E686" s="4"/>
      <c r="F686" s="17"/>
      <c r="H686" s="4"/>
      <c r="I686" s="4"/>
      <c r="J686" s="4"/>
      <c r="L686" s="20"/>
      <c r="M686" s="32"/>
      <c r="N686" s="4"/>
      <c r="O686" s="4"/>
    </row>
    <row r="687" spans="1:15" ht="69.75" customHeight="1" x14ac:dyDescent="0.25">
      <c r="A687" s="3"/>
      <c r="B687" s="4"/>
      <c r="C687" s="4"/>
      <c r="D687" s="4"/>
      <c r="E687" s="4"/>
      <c r="F687" s="17"/>
      <c r="H687" s="4"/>
      <c r="I687" s="4"/>
      <c r="J687" s="4"/>
      <c r="L687" s="20"/>
      <c r="M687" s="32"/>
      <c r="N687" s="4"/>
      <c r="O687" s="4"/>
    </row>
    <row r="688" spans="1:15" ht="69.75" customHeight="1" x14ac:dyDescent="0.25">
      <c r="A688" s="12"/>
      <c r="B688" s="4"/>
      <c r="C688" s="4"/>
      <c r="D688" s="4"/>
      <c r="E688" s="4"/>
      <c r="F688" s="17"/>
      <c r="H688" s="4"/>
      <c r="I688" s="4"/>
      <c r="J688" s="4"/>
      <c r="L688" s="20"/>
      <c r="M688" s="32"/>
      <c r="N688" s="4"/>
      <c r="O688" s="4"/>
    </row>
    <row r="689" spans="1:15" ht="69.75" customHeight="1" x14ac:dyDescent="0.25">
      <c r="A689" s="3"/>
      <c r="B689" s="4"/>
      <c r="C689" s="4"/>
      <c r="D689" s="4"/>
      <c r="E689" s="4"/>
      <c r="F689" s="17"/>
      <c r="H689" s="4"/>
      <c r="I689" s="4"/>
      <c r="J689" s="4"/>
      <c r="L689" s="20"/>
      <c r="M689" s="32"/>
      <c r="N689" s="4"/>
      <c r="O689" s="4"/>
    </row>
    <row r="690" spans="1:15" ht="69.75" customHeight="1" x14ac:dyDescent="0.25">
      <c r="A690" s="12"/>
      <c r="B690" s="4"/>
      <c r="C690" s="4"/>
      <c r="D690" s="4"/>
      <c r="E690" s="4"/>
      <c r="F690" s="17"/>
      <c r="H690" s="4"/>
      <c r="I690" s="4"/>
      <c r="J690" s="4"/>
      <c r="L690" s="20"/>
      <c r="M690" s="32"/>
      <c r="N690" s="4"/>
      <c r="O690" s="4"/>
    </row>
    <row r="691" spans="1:15" ht="69.75" customHeight="1" x14ac:dyDescent="0.25">
      <c r="A691" s="3"/>
      <c r="B691" s="4"/>
      <c r="C691" s="4"/>
      <c r="D691" s="4"/>
      <c r="E691" s="4"/>
      <c r="F691" s="17"/>
      <c r="H691" s="4"/>
      <c r="I691" s="4"/>
      <c r="J691" s="4"/>
      <c r="L691" s="20"/>
      <c r="M691" s="32"/>
      <c r="N691" s="4"/>
      <c r="O691" s="4"/>
    </row>
    <row r="692" spans="1:15" ht="69.75" customHeight="1" x14ac:dyDescent="0.25">
      <c r="A692" s="12"/>
      <c r="B692" s="4"/>
      <c r="C692" s="4"/>
      <c r="D692" s="4"/>
      <c r="E692" s="4"/>
      <c r="F692" s="17"/>
      <c r="H692" s="4"/>
      <c r="I692" s="4"/>
      <c r="J692" s="4"/>
      <c r="L692" s="20"/>
      <c r="M692" s="32"/>
      <c r="N692" s="4"/>
      <c r="O692" s="4"/>
    </row>
    <row r="693" spans="1:15" ht="69.75" customHeight="1" x14ac:dyDescent="0.25">
      <c r="A693" s="3"/>
      <c r="B693" s="4"/>
      <c r="C693" s="4"/>
      <c r="D693" s="4"/>
      <c r="E693" s="4"/>
      <c r="F693" s="17"/>
      <c r="H693" s="4"/>
      <c r="I693" s="4"/>
      <c r="J693" s="4"/>
      <c r="L693" s="20"/>
      <c r="M693" s="32"/>
      <c r="N693" s="4"/>
      <c r="O693" s="4"/>
    </row>
    <row r="694" spans="1:15" ht="69.75" customHeight="1" x14ac:dyDescent="0.25">
      <c r="A694" s="12"/>
      <c r="B694" s="4"/>
      <c r="C694" s="4"/>
      <c r="D694" s="4"/>
      <c r="E694" s="4"/>
      <c r="F694" s="17"/>
      <c r="H694" s="4"/>
      <c r="I694" s="4"/>
      <c r="J694" s="4"/>
      <c r="L694" s="20"/>
      <c r="M694" s="32"/>
      <c r="N694" s="4"/>
      <c r="O694" s="4"/>
    </row>
    <row r="695" spans="1:15" ht="69.75" customHeight="1" x14ac:dyDescent="0.25">
      <c r="A695" s="3"/>
      <c r="B695" s="4"/>
      <c r="C695" s="4"/>
      <c r="D695" s="4"/>
      <c r="E695" s="4"/>
      <c r="F695" s="17"/>
      <c r="H695" s="4"/>
      <c r="I695" s="4"/>
      <c r="J695" s="4"/>
      <c r="L695" s="20"/>
      <c r="M695" s="32"/>
      <c r="N695" s="4"/>
      <c r="O695" s="4"/>
    </row>
    <row r="696" spans="1:15" ht="69.75" customHeight="1" x14ac:dyDescent="0.25">
      <c r="A696" s="12"/>
      <c r="B696" s="4"/>
      <c r="C696" s="4"/>
      <c r="D696" s="4"/>
      <c r="E696" s="4"/>
      <c r="F696" s="17"/>
      <c r="H696" s="4"/>
      <c r="I696" s="4"/>
      <c r="J696" s="4"/>
      <c r="L696" s="20"/>
      <c r="M696" s="32"/>
      <c r="N696" s="4"/>
      <c r="O696" s="4"/>
    </row>
    <row r="697" spans="1:15" ht="69.75" customHeight="1" x14ac:dyDescent="0.25">
      <c r="A697" s="3"/>
      <c r="B697" s="4"/>
      <c r="C697" s="4"/>
      <c r="D697" s="4"/>
      <c r="E697" s="4"/>
      <c r="F697" s="17"/>
      <c r="H697" s="4"/>
      <c r="I697" s="4"/>
      <c r="J697" s="4"/>
      <c r="L697" s="20"/>
      <c r="M697" s="32"/>
      <c r="N697" s="4"/>
      <c r="O697" s="4"/>
    </row>
    <row r="698" spans="1:15" ht="69.75" customHeight="1" x14ac:dyDescent="0.25">
      <c r="A698" s="12"/>
      <c r="B698" s="4"/>
      <c r="C698" s="4"/>
      <c r="D698" s="4"/>
      <c r="E698" s="4"/>
      <c r="F698" s="17"/>
      <c r="H698" s="4"/>
      <c r="I698" s="4"/>
      <c r="J698" s="4"/>
      <c r="L698" s="20"/>
      <c r="M698" s="32"/>
      <c r="N698" s="4"/>
      <c r="O698" s="4"/>
    </row>
    <row r="699" spans="1:15" ht="69.75" customHeight="1" x14ac:dyDescent="0.25">
      <c r="A699" s="3"/>
      <c r="B699" s="4"/>
      <c r="C699" s="4"/>
      <c r="D699" s="4"/>
      <c r="E699" s="4"/>
      <c r="F699" s="17"/>
      <c r="H699" s="4"/>
      <c r="I699" s="4"/>
      <c r="J699" s="4"/>
      <c r="L699" s="20"/>
      <c r="M699" s="32"/>
      <c r="N699" s="4"/>
      <c r="O699" s="4"/>
    </row>
    <row r="700" spans="1:15" ht="69.75" customHeight="1" x14ac:dyDescent="0.25">
      <c r="A700" s="12"/>
      <c r="B700" s="4"/>
      <c r="C700" s="4"/>
      <c r="D700" s="4"/>
      <c r="E700" s="4"/>
      <c r="F700" s="17"/>
      <c r="H700" s="4"/>
      <c r="I700" s="4"/>
      <c r="J700" s="4"/>
      <c r="L700" s="20"/>
      <c r="M700" s="32"/>
      <c r="N700" s="4"/>
      <c r="O700" s="4"/>
    </row>
    <row r="701" spans="1:15" ht="69.75" customHeight="1" x14ac:dyDescent="0.25">
      <c r="A701" s="3"/>
      <c r="B701" s="4"/>
      <c r="C701" s="4"/>
      <c r="D701" s="4"/>
      <c r="E701" s="4"/>
      <c r="F701" s="17"/>
      <c r="H701" s="4"/>
      <c r="I701" s="4"/>
      <c r="J701" s="4"/>
      <c r="L701" s="20"/>
      <c r="M701" s="32"/>
      <c r="N701" s="4"/>
      <c r="O701" s="4"/>
    </row>
    <row r="702" spans="1:15" ht="69.75" customHeight="1" x14ac:dyDescent="0.25">
      <c r="A702" s="12"/>
      <c r="B702" s="4"/>
      <c r="C702" s="4"/>
      <c r="D702" s="4"/>
      <c r="E702" s="4"/>
      <c r="F702" s="17"/>
      <c r="H702" s="4"/>
      <c r="I702" s="4"/>
      <c r="J702" s="4"/>
      <c r="L702" s="20"/>
      <c r="M702" s="32"/>
      <c r="N702" s="4"/>
      <c r="O702" s="4"/>
    </row>
    <row r="703" spans="1:15" ht="69.75" customHeight="1" x14ac:dyDescent="0.25">
      <c r="A703" s="3"/>
      <c r="B703" s="4"/>
      <c r="C703" s="4"/>
      <c r="D703" s="4"/>
      <c r="E703" s="4"/>
      <c r="F703" s="17"/>
      <c r="H703" s="4"/>
      <c r="I703" s="4"/>
      <c r="J703" s="4"/>
      <c r="L703" s="20"/>
      <c r="M703" s="32"/>
      <c r="N703" s="4"/>
      <c r="O703" s="4"/>
    </row>
    <row r="704" spans="1:15" ht="69.75" customHeight="1" x14ac:dyDescent="0.25">
      <c r="A704" s="12"/>
      <c r="B704" s="4"/>
      <c r="C704" s="4"/>
      <c r="D704" s="4"/>
      <c r="E704" s="4"/>
      <c r="F704" s="17"/>
      <c r="H704" s="4"/>
      <c r="I704" s="4"/>
      <c r="J704" s="4"/>
      <c r="L704" s="20"/>
      <c r="M704" s="32"/>
      <c r="N704" s="4"/>
      <c r="O704" s="4"/>
    </row>
    <row r="705" spans="1:15" ht="69.75" customHeight="1" x14ac:dyDescent="0.25">
      <c r="A705" s="3"/>
      <c r="B705" s="4"/>
      <c r="C705" s="4"/>
      <c r="D705" s="4"/>
      <c r="E705" s="4"/>
      <c r="F705" s="17"/>
      <c r="H705" s="4"/>
      <c r="I705" s="4"/>
      <c r="J705" s="4"/>
      <c r="L705" s="20"/>
      <c r="M705" s="32"/>
      <c r="N705" s="4"/>
      <c r="O705" s="4"/>
    </row>
    <row r="706" spans="1:15" ht="69.75" customHeight="1" x14ac:dyDescent="0.25">
      <c r="A706" s="12"/>
      <c r="B706" s="4"/>
      <c r="C706" s="4"/>
      <c r="D706" s="4"/>
      <c r="E706" s="4"/>
      <c r="F706" s="17"/>
      <c r="H706" s="4"/>
      <c r="I706" s="4"/>
      <c r="J706" s="4"/>
      <c r="L706" s="20"/>
      <c r="M706" s="32"/>
      <c r="N706" s="4"/>
      <c r="O706" s="4"/>
    </row>
    <row r="707" spans="1:15" ht="69.75" customHeight="1" x14ac:dyDescent="0.25">
      <c r="A707" s="3"/>
      <c r="B707" s="4"/>
      <c r="C707" s="4"/>
      <c r="D707" s="4"/>
      <c r="E707" s="4"/>
      <c r="F707" s="17"/>
      <c r="H707" s="4"/>
      <c r="I707" s="4"/>
      <c r="J707" s="4"/>
      <c r="L707" s="20"/>
      <c r="M707" s="32"/>
      <c r="N707" s="4"/>
      <c r="O707" s="4"/>
    </row>
    <row r="708" spans="1:15" ht="69.75" customHeight="1" x14ac:dyDescent="0.25">
      <c r="A708" s="12"/>
      <c r="B708" s="4"/>
      <c r="C708" s="4"/>
      <c r="D708" s="4"/>
      <c r="E708" s="4"/>
      <c r="F708" s="17"/>
      <c r="H708" s="4"/>
      <c r="I708" s="4"/>
      <c r="J708" s="4"/>
      <c r="L708" s="20"/>
      <c r="M708" s="32"/>
      <c r="N708" s="4"/>
      <c r="O708" s="4"/>
    </row>
    <row r="709" spans="1:15" ht="69.75" customHeight="1" x14ac:dyDescent="0.25">
      <c r="A709" s="3"/>
      <c r="B709" s="4"/>
      <c r="C709" s="4"/>
      <c r="D709" s="4"/>
      <c r="E709" s="4"/>
      <c r="F709" s="17"/>
      <c r="H709" s="4"/>
      <c r="I709" s="4"/>
      <c r="J709" s="4"/>
      <c r="L709" s="20"/>
      <c r="M709" s="32"/>
      <c r="N709" s="4"/>
      <c r="O709" s="4"/>
    </row>
    <row r="710" spans="1:15" ht="69.75" customHeight="1" x14ac:dyDescent="0.25">
      <c r="A710" s="12"/>
      <c r="B710" s="4"/>
      <c r="C710" s="4"/>
      <c r="D710" s="4"/>
      <c r="E710" s="4"/>
      <c r="F710" s="17"/>
      <c r="H710" s="4"/>
      <c r="I710" s="4"/>
      <c r="J710" s="4"/>
      <c r="L710" s="20"/>
      <c r="M710" s="32"/>
      <c r="N710" s="4"/>
      <c r="O710" s="4"/>
    </row>
    <row r="711" spans="1:15" ht="69.75" customHeight="1" x14ac:dyDescent="0.25">
      <c r="A711" s="13"/>
      <c r="B711" s="4"/>
      <c r="C711" s="4"/>
      <c r="D711" s="4"/>
      <c r="E711" s="4"/>
      <c r="F711" s="17"/>
      <c r="H711" s="4"/>
      <c r="I711" s="4"/>
      <c r="J711" s="4"/>
      <c r="L711" s="20"/>
      <c r="M711" s="32"/>
      <c r="N711" s="4"/>
      <c r="O711" s="4"/>
    </row>
    <row r="712" spans="1:15" ht="69.75" customHeight="1" x14ac:dyDescent="0.25">
      <c r="A712" s="12"/>
      <c r="B712" s="4"/>
      <c r="C712" s="4"/>
      <c r="D712" s="4"/>
      <c r="E712" s="4"/>
      <c r="F712" s="17"/>
      <c r="H712" s="4"/>
      <c r="I712" s="4"/>
      <c r="J712" s="4"/>
      <c r="L712" s="20"/>
      <c r="M712" s="32"/>
      <c r="N712" s="4"/>
      <c r="O712" s="4"/>
    </row>
    <row r="713" spans="1:15" ht="69.75" customHeight="1" x14ac:dyDescent="0.25">
      <c r="A713" s="13"/>
      <c r="B713" s="4"/>
      <c r="C713" s="4"/>
      <c r="D713" s="4"/>
      <c r="E713" s="4"/>
      <c r="F713" s="17"/>
      <c r="H713" s="4"/>
      <c r="I713" s="4"/>
      <c r="J713" s="4"/>
      <c r="L713" s="20"/>
      <c r="M713" s="32"/>
      <c r="N713" s="4"/>
      <c r="O713" s="4"/>
    </row>
    <row r="714" spans="1:15" ht="69.75" customHeight="1" x14ac:dyDescent="0.25">
      <c r="A714" s="12"/>
      <c r="B714" s="4"/>
      <c r="C714" s="4"/>
      <c r="D714" s="4"/>
      <c r="E714" s="4"/>
      <c r="F714" s="17"/>
      <c r="H714" s="4"/>
      <c r="I714" s="4"/>
      <c r="J714" s="4"/>
      <c r="L714" s="20"/>
      <c r="M714" s="32"/>
      <c r="N714" s="4"/>
      <c r="O714" s="4"/>
    </row>
    <row r="715" spans="1:15" ht="69.75" customHeight="1" x14ac:dyDescent="0.25">
      <c r="A715" s="13"/>
      <c r="B715" s="4"/>
      <c r="C715" s="4"/>
      <c r="D715" s="4"/>
      <c r="E715" s="4"/>
      <c r="F715" s="17"/>
      <c r="H715" s="4"/>
      <c r="I715" s="4"/>
      <c r="J715" s="4"/>
      <c r="L715" s="20"/>
      <c r="M715" s="32"/>
      <c r="N715" s="4"/>
      <c r="O715" s="4"/>
    </row>
    <row r="716" spans="1:15" ht="69.75" customHeight="1" x14ac:dyDescent="0.25">
      <c r="A716" s="12"/>
      <c r="B716" s="4"/>
      <c r="C716" s="4"/>
      <c r="D716" s="4"/>
      <c r="E716" s="4"/>
      <c r="F716" s="17"/>
      <c r="H716" s="4"/>
      <c r="I716" s="4"/>
      <c r="J716" s="4"/>
      <c r="L716" s="20"/>
      <c r="M716" s="32"/>
      <c r="N716" s="4"/>
      <c r="O716" s="4"/>
    </row>
    <row r="717" spans="1:15" ht="69.75" customHeight="1" x14ac:dyDescent="0.25">
      <c r="A717" s="13"/>
      <c r="B717" s="4"/>
      <c r="C717" s="4"/>
      <c r="D717" s="4"/>
      <c r="E717" s="4"/>
      <c r="F717" s="17"/>
      <c r="H717" s="4"/>
      <c r="I717" s="4"/>
      <c r="J717" s="4"/>
      <c r="L717" s="20"/>
      <c r="M717" s="32"/>
      <c r="N717" s="4"/>
      <c r="O717" s="4"/>
    </row>
    <row r="718" spans="1:15" ht="69.75" customHeight="1" x14ac:dyDescent="0.25">
      <c r="A718" s="12"/>
      <c r="B718" s="4"/>
      <c r="C718" s="4"/>
      <c r="D718" s="4"/>
      <c r="E718" s="4"/>
      <c r="F718" s="17"/>
      <c r="H718" s="4"/>
      <c r="I718" s="4"/>
      <c r="J718" s="4"/>
      <c r="L718" s="20"/>
      <c r="M718" s="32"/>
      <c r="N718" s="4"/>
      <c r="O718" s="4"/>
    </row>
    <row r="719" spans="1:15" ht="69.75" customHeight="1" x14ac:dyDescent="0.25">
      <c r="A719" s="3"/>
      <c r="B719" s="4"/>
      <c r="C719" s="4"/>
      <c r="D719" s="4"/>
      <c r="E719" s="4"/>
      <c r="F719" s="17"/>
      <c r="H719" s="4"/>
      <c r="I719" s="4"/>
      <c r="J719" s="4"/>
      <c r="L719" s="20"/>
      <c r="M719" s="32"/>
      <c r="N719" s="4"/>
      <c r="O719" s="4"/>
    </row>
    <row r="720" spans="1:15" ht="69.75" customHeight="1" x14ac:dyDescent="0.25">
      <c r="A720" s="12"/>
      <c r="B720" s="4"/>
      <c r="C720" s="4"/>
      <c r="D720" s="4"/>
      <c r="E720" s="4"/>
      <c r="F720" s="17"/>
      <c r="H720" s="4"/>
      <c r="I720" s="4"/>
      <c r="J720" s="4"/>
      <c r="L720" s="20"/>
      <c r="M720" s="32"/>
      <c r="N720" s="4"/>
      <c r="O720" s="4"/>
    </row>
    <row r="721" spans="1:15" ht="69.75" customHeight="1" x14ac:dyDescent="0.25">
      <c r="A721" s="3"/>
      <c r="B721" s="4"/>
      <c r="C721" s="4"/>
      <c r="D721" s="4"/>
      <c r="E721" s="4"/>
      <c r="F721" s="17"/>
      <c r="H721" s="4"/>
      <c r="I721" s="4"/>
      <c r="J721" s="4"/>
      <c r="L721" s="20"/>
      <c r="M721" s="32"/>
      <c r="N721" s="4"/>
      <c r="O721" s="4"/>
    </row>
    <row r="722" spans="1:15" ht="69.75" customHeight="1" x14ac:dyDescent="0.25">
      <c r="A722" s="12"/>
      <c r="B722" s="4"/>
      <c r="C722" s="4"/>
      <c r="D722" s="4"/>
      <c r="E722" s="4"/>
      <c r="F722" s="17"/>
      <c r="H722" s="4"/>
      <c r="I722" s="4"/>
      <c r="J722" s="4"/>
      <c r="L722" s="20"/>
      <c r="M722" s="32"/>
      <c r="N722" s="4"/>
      <c r="O722" s="4"/>
    </row>
    <row r="723" spans="1:15" ht="69.75" customHeight="1" x14ac:dyDescent="0.25">
      <c r="A723" s="3"/>
      <c r="B723" s="4"/>
      <c r="C723" s="4"/>
      <c r="D723" s="4"/>
      <c r="E723" s="4"/>
      <c r="F723" s="17"/>
      <c r="H723" s="4"/>
      <c r="I723" s="4"/>
      <c r="J723" s="4"/>
      <c r="L723" s="20"/>
      <c r="M723" s="32"/>
      <c r="N723" s="4"/>
      <c r="O723" s="4"/>
    </row>
    <row r="724" spans="1:15" ht="69.75" customHeight="1" x14ac:dyDescent="0.25">
      <c r="A724" s="12"/>
      <c r="B724" s="4"/>
      <c r="C724" s="4"/>
      <c r="D724" s="4"/>
      <c r="E724" s="4"/>
      <c r="F724" s="17"/>
      <c r="H724" s="4"/>
      <c r="I724" s="4"/>
      <c r="J724" s="4"/>
      <c r="L724" s="20"/>
      <c r="M724" s="32"/>
      <c r="N724" s="4"/>
      <c r="O724" s="4"/>
    </row>
    <row r="725" spans="1:15" ht="69.75" customHeight="1" x14ac:dyDescent="0.25">
      <c r="A725" s="3"/>
      <c r="B725" s="4"/>
      <c r="C725" s="4"/>
      <c r="D725" s="4"/>
      <c r="E725" s="4"/>
      <c r="F725" s="17"/>
      <c r="H725" s="4"/>
      <c r="I725" s="4"/>
      <c r="J725" s="4"/>
      <c r="L725" s="20"/>
      <c r="M725" s="32"/>
      <c r="N725" s="4"/>
      <c r="O725" s="4"/>
    </row>
    <row r="726" spans="1:15" ht="69.75" customHeight="1" x14ac:dyDescent="0.25">
      <c r="A726" s="12"/>
      <c r="B726" s="4"/>
      <c r="C726" s="4"/>
      <c r="D726" s="4"/>
      <c r="E726" s="4"/>
      <c r="F726" s="17"/>
      <c r="H726" s="4"/>
      <c r="I726" s="4"/>
      <c r="J726" s="4"/>
      <c r="L726" s="20"/>
      <c r="M726" s="32"/>
      <c r="N726" s="4"/>
      <c r="O726" s="4"/>
    </row>
    <row r="727" spans="1:15" ht="69.75" customHeight="1" x14ac:dyDescent="0.25">
      <c r="A727" s="13"/>
      <c r="B727" s="4"/>
      <c r="C727" s="4"/>
      <c r="D727" s="4"/>
      <c r="E727" s="4"/>
      <c r="F727" s="17"/>
      <c r="H727" s="4"/>
      <c r="I727" s="4"/>
      <c r="J727" s="4"/>
      <c r="L727" s="20"/>
      <c r="M727" s="32"/>
      <c r="N727" s="4"/>
      <c r="O727" s="4"/>
    </row>
    <row r="728" spans="1:15" ht="69.75" customHeight="1" x14ac:dyDescent="0.25">
      <c r="A728" s="12"/>
      <c r="B728" s="4"/>
      <c r="C728" s="4"/>
      <c r="D728" s="4"/>
      <c r="E728" s="4"/>
      <c r="F728" s="17"/>
      <c r="H728" s="4"/>
      <c r="I728" s="4"/>
      <c r="J728" s="4"/>
      <c r="L728" s="20"/>
      <c r="M728" s="32"/>
      <c r="N728" s="4"/>
      <c r="O728" s="4"/>
    </row>
    <row r="729" spans="1:15" ht="69.75" customHeight="1" x14ac:dyDescent="0.25">
      <c r="A729" s="13"/>
      <c r="B729" s="4"/>
      <c r="C729" s="4"/>
      <c r="D729" s="4"/>
      <c r="E729" s="4"/>
      <c r="F729" s="17"/>
      <c r="H729" s="4"/>
      <c r="I729" s="4"/>
      <c r="J729" s="4"/>
      <c r="L729" s="20"/>
      <c r="M729" s="32"/>
      <c r="N729" s="4"/>
      <c r="O729" s="4"/>
    </row>
    <row r="730" spans="1:15" ht="69.75" customHeight="1" x14ac:dyDescent="0.25">
      <c r="A730" s="12"/>
      <c r="B730" s="4"/>
      <c r="C730" s="4"/>
      <c r="D730" s="4"/>
      <c r="E730" s="4"/>
      <c r="F730" s="17"/>
      <c r="H730" s="4"/>
      <c r="I730" s="4"/>
      <c r="J730" s="4"/>
      <c r="L730" s="20"/>
      <c r="M730" s="32"/>
      <c r="N730" s="4"/>
      <c r="O730" s="4"/>
    </row>
    <row r="731" spans="1:15" ht="69.75" customHeight="1" x14ac:dyDescent="0.25">
      <c r="A731" s="3"/>
      <c r="B731" s="4"/>
      <c r="C731" s="4"/>
      <c r="D731" s="4"/>
      <c r="E731" s="4"/>
      <c r="F731" s="17"/>
      <c r="H731" s="4"/>
      <c r="I731" s="4"/>
      <c r="J731" s="4"/>
      <c r="L731" s="20"/>
      <c r="M731" s="32"/>
      <c r="N731" s="4"/>
      <c r="O731" s="4"/>
    </row>
    <row r="732" spans="1:15" ht="69.75" customHeight="1" x14ac:dyDescent="0.25">
      <c r="A732" s="12"/>
      <c r="B732" s="4"/>
      <c r="C732" s="4"/>
      <c r="D732" s="4"/>
      <c r="E732" s="4"/>
      <c r="F732" s="17"/>
      <c r="H732" s="4"/>
      <c r="I732" s="4"/>
      <c r="J732" s="4"/>
      <c r="L732" s="20"/>
      <c r="M732" s="32"/>
      <c r="N732" s="4"/>
      <c r="O732" s="4"/>
    </row>
    <row r="733" spans="1:15" ht="69.75" customHeight="1" x14ac:dyDescent="0.25">
      <c r="A733" s="3"/>
      <c r="B733" s="4"/>
      <c r="C733" s="4"/>
      <c r="D733" s="4"/>
      <c r="E733" s="4"/>
      <c r="F733" s="17"/>
      <c r="H733" s="4"/>
      <c r="I733" s="4"/>
      <c r="J733" s="4"/>
      <c r="L733" s="20"/>
      <c r="M733" s="32"/>
      <c r="N733" s="4"/>
      <c r="O733" s="4"/>
    </row>
    <row r="734" spans="1:15" ht="69.75" customHeight="1" x14ac:dyDescent="0.25">
      <c r="A734" s="12"/>
      <c r="B734" s="4"/>
      <c r="C734" s="4"/>
      <c r="D734" s="4"/>
      <c r="E734" s="4"/>
      <c r="F734" s="17"/>
      <c r="H734" s="4"/>
      <c r="I734" s="4"/>
      <c r="J734" s="4"/>
      <c r="L734" s="20"/>
      <c r="M734" s="32"/>
      <c r="N734" s="4"/>
      <c r="O734" s="4"/>
    </row>
    <row r="735" spans="1:15" ht="69.75" customHeight="1" x14ac:dyDescent="0.25">
      <c r="A735" s="3"/>
      <c r="B735" s="4"/>
      <c r="C735" s="4"/>
      <c r="D735" s="4"/>
      <c r="E735" s="4"/>
      <c r="F735" s="17"/>
      <c r="H735" s="4"/>
      <c r="I735" s="4"/>
      <c r="J735" s="4"/>
      <c r="L735" s="20"/>
      <c r="M735" s="32"/>
      <c r="N735" s="4"/>
      <c r="O735" s="4"/>
    </row>
    <row r="736" spans="1:15" ht="69.75" customHeight="1" x14ac:dyDescent="0.25">
      <c r="A736" s="12"/>
      <c r="B736" s="4"/>
      <c r="C736" s="4"/>
      <c r="D736" s="4"/>
      <c r="E736" s="4"/>
      <c r="F736" s="17"/>
      <c r="H736" s="4"/>
      <c r="I736" s="4"/>
      <c r="J736" s="4"/>
      <c r="L736" s="20"/>
      <c r="M736" s="32"/>
      <c r="N736" s="4"/>
      <c r="O736" s="4"/>
    </row>
    <row r="737" spans="1:15" ht="69.75" customHeight="1" x14ac:dyDescent="0.25">
      <c r="A737" s="3"/>
      <c r="B737" s="4"/>
      <c r="C737" s="4"/>
      <c r="D737" s="4"/>
      <c r="E737" s="4"/>
      <c r="F737" s="17"/>
      <c r="H737" s="4"/>
      <c r="I737" s="4"/>
      <c r="J737" s="4"/>
      <c r="L737" s="20"/>
      <c r="M737" s="32"/>
      <c r="N737" s="4"/>
      <c r="O737" s="4"/>
    </row>
    <row r="738" spans="1:15" ht="69.75" customHeight="1" x14ac:dyDescent="0.25">
      <c r="A738" s="12"/>
      <c r="B738" s="4"/>
      <c r="C738" s="4"/>
      <c r="D738" s="4"/>
      <c r="E738" s="4"/>
      <c r="F738" s="17"/>
      <c r="H738" s="4"/>
      <c r="I738" s="4"/>
      <c r="J738" s="4"/>
      <c r="L738" s="20"/>
      <c r="M738" s="32"/>
      <c r="N738" s="4"/>
      <c r="O738" s="4"/>
    </row>
    <row r="739" spans="1:15" ht="69.75" customHeight="1" x14ac:dyDescent="0.25">
      <c r="A739" s="3"/>
      <c r="B739" s="4"/>
      <c r="C739" s="4"/>
      <c r="D739" s="4"/>
      <c r="E739" s="4"/>
      <c r="F739" s="17"/>
      <c r="H739" s="4"/>
      <c r="I739" s="4"/>
      <c r="J739" s="4"/>
      <c r="L739" s="20"/>
      <c r="M739" s="32"/>
      <c r="N739" s="4"/>
      <c r="O739" s="4"/>
    </row>
    <row r="740" spans="1:15" ht="69.75" customHeight="1" x14ac:dyDescent="0.25">
      <c r="A740" s="12"/>
      <c r="B740" s="4"/>
      <c r="C740" s="4"/>
      <c r="D740" s="4"/>
      <c r="E740" s="4"/>
      <c r="F740" s="17"/>
      <c r="H740" s="4"/>
      <c r="I740" s="4"/>
      <c r="J740" s="4"/>
      <c r="L740" s="20"/>
      <c r="M740" s="32"/>
      <c r="N740" s="4"/>
      <c r="O740" s="4"/>
    </row>
    <row r="741" spans="1:15" ht="69.75" customHeight="1" x14ac:dyDescent="0.25">
      <c r="A741" s="3"/>
      <c r="B741" s="4"/>
      <c r="C741" s="4"/>
      <c r="D741" s="4"/>
      <c r="E741" s="4"/>
      <c r="F741" s="17"/>
      <c r="H741" s="4"/>
      <c r="I741" s="4"/>
      <c r="J741" s="4"/>
      <c r="L741" s="20"/>
      <c r="M741" s="32"/>
      <c r="N741" s="4"/>
      <c r="O741" s="4"/>
    </row>
    <row r="742" spans="1:15" ht="69.75" customHeight="1" x14ac:dyDescent="0.25">
      <c r="A742" s="12"/>
      <c r="B742" s="4"/>
      <c r="C742" s="4"/>
      <c r="D742" s="4"/>
      <c r="E742" s="4"/>
      <c r="F742" s="17"/>
      <c r="H742" s="4"/>
      <c r="I742" s="4"/>
      <c r="J742" s="4"/>
      <c r="L742" s="20"/>
      <c r="M742" s="32"/>
      <c r="N742" s="4"/>
      <c r="O742" s="4"/>
    </row>
    <row r="743" spans="1:15" ht="69.75" customHeight="1" x14ac:dyDescent="0.25">
      <c r="A743" s="3"/>
      <c r="B743" s="4"/>
      <c r="C743" s="4"/>
      <c r="D743" s="4"/>
      <c r="E743" s="4"/>
      <c r="F743" s="17"/>
      <c r="H743" s="4"/>
      <c r="I743" s="4"/>
      <c r="J743" s="4"/>
      <c r="L743" s="20"/>
      <c r="M743" s="32"/>
      <c r="N743" s="4"/>
      <c r="O743" s="4"/>
    </row>
    <row r="744" spans="1:15" ht="69.75" customHeight="1" x14ac:dyDescent="0.25">
      <c r="A744" s="12"/>
      <c r="B744" s="4"/>
      <c r="C744" s="4"/>
      <c r="D744" s="4"/>
      <c r="E744" s="4"/>
      <c r="F744" s="17"/>
      <c r="H744" s="4"/>
      <c r="I744" s="4"/>
      <c r="J744" s="4"/>
      <c r="L744" s="20"/>
      <c r="M744" s="32"/>
      <c r="N744" s="4"/>
      <c r="O744" s="4"/>
    </row>
    <row r="745" spans="1:15" ht="69.75" customHeight="1" x14ac:dyDescent="0.25">
      <c r="A745" s="3"/>
      <c r="B745" s="4"/>
      <c r="C745" s="4"/>
      <c r="D745" s="4"/>
      <c r="E745" s="4"/>
      <c r="F745" s="17"/>
      <c r="H745" s="4"/>
      <c r="I745" s="4"/>
      <c r="J745" s="4"/>
      <c r="L745" s="20"/>
      <c r="M745" s="32"/>
      <c r="N745" s="4"/>
      <c r="O745" s="4"/>
    </row>
    <row r="746" spans="1:15" ht="69.75" customHeight="1" x14ac:dyDescent="0.25">
      <c r="A746" s="12"/>
      <c r="B746" s="4"/>
      <c r="C746" s="4"/>
      <c r="D746" s="4"/>
      <c r="E746" s="4"/>
      <c r="F746" s="17"/>
      <c r="H746" s="4"/>
      <c r="I746" s="4"/>
      <c r="J746" s="4"/>
      <c r="L746" s="20"/>
      <c r="M746" s="32"/>
      <c r="N746" s="4"/>
      <c r="O746" s="4"/>
    </row>
    <row r="747" spans="1:15" ht="69.75" customHeight="1" x14ac:dyDescent="0.25">
      <c r="A747" s="3"/>
      <c r="B747" s="4"/>
      <c r="C747" s="4"/>
      <c r="D747" s="4"/>
      <c r="E747" s="4"/>
      <c r="F747" s="17"/>
      <c r="H747" s="4"/>
      <c r="I747" s="4"/>
      <c r="J747" s="4"/>
      <c r="L747" s="20"/>
      <c r="M747" s="32"/>
      <c r="N747" s="4"/>
      <c r="O747" s="4"/>
    </row>
    <row r="748" spans="1:15" ht="69.75" customHeight="1" x14ac:dyDescent="0.25">
      <c r="A748" s="12"/>
      <c r="B748" s="4"/>
      <c r="C748" s="4"/>
      <c r="D748" s="4"/>
      <c r="E748" s="4"/>
      <c r="F748" s="17"/>
      <c r="H748" s="4"/>
      <c r="I748" s="4"/>
      <c r="J748" s="4"/>
      <c r="L748" s="20"/>
      <c r="M748" s="32"/>
      <c r="N748" s="4"/>
      <c r="O748" s="4"/>
    </row>
    <row r="749" spans="1:15" ht="69.75" customHeight="1" x14ac:dyDescent="0.25">
      <c r="A749" s="3"/>
      <c r="B749" s="4"/>
      <c r="C749" s="4"/>
      <c r="D749" s="4"/>
      <c r="E749" s="4"/>
      <c r="F749" s="17"/>
      <c r="H749" s="4"/>
      <c r="I749" s="4"/>
      <c r="J749" s="4"/>
      <c r="L749" s="20"/>
      <c r="M749" s="32"/>
      <c r="N749" s="4"/>
      <c r="O749" s="4"/>
    </row>
    <row r="750" spans="1:15" ht="69.75" customHeight="1" x14ac:dyDescent="0.25">
      <c r="A750" s="12"/>
      <c r="B750" s="4"/>
      <c r="C750" s="4"/>
      <c r="D750" s="4"/>
      <c r="E750" s="4"/>
      <c r="F750" s="17"/>
      <c r="H750" s="4"/>
      <c r="I750" s="4"/>
      <c r="J750" s="4"/>
      <c r="L750" s="20"/>
      <c r="M750" s="32"/>
      <c r="N750" s="4"/>
      <c r="O750" s="4"/>
    </row>
    <row r="751" spans="1:15" ht="69.75" customHeight="1" x14ac:dyDescent="0.25">
      <c r="A751" s="3"/>
      <c r="B751" s="4"/>
      <c r="C751" s="4"/>
      <c r="D751" s="4"/>
      <c r="E751" s="4"/>
      <c r="F751" s="17"/>
      <c r="H751" s="4"/>
      <c r="I751" s="4"/>
      <c r="J751" s="4"/>
      <c r="L751" s="20"/>
      <c r="M751" s="32"/>
      <c r="N751" s="4"/>
      <c r="O751" s="4"/>
    </row>
    <row r="752" spans="1:15" ht="69.75" customHeight="1" x14ac:dyDescent="0.25">
      <c r="A752" s="12"/>
      <c r="B752" s="4"/>
      <c r="C752" s="4"/>
      <c r="D752" s="4"/>
      <c r="E752" s="4"/>
      <c r="F752" s="17"/>
      <c r="H752" s="4"/>
      <c r="I752" s="4"/>
      <c r="J752" s="4"/>
      <c r="L752" s="20"/>
      <c r="M752" s="32"/>
      <c r="N752" s="4"/>
      <c r="O752" s="4"/>
    </row>
    <row r="753" spans="1:15" ht="69.75" customHeight="1" x14ac:dyDescent="0.25">
      <c r="A753" s="3"/>
      <c r="B753" s="4"/>
      <c r="C753" s="4"/>
      <c r="D753" s="4"/>
      <c r="E753" s="4"/>
      <c r="F753" s="17"/>
      <c r="H753" s="4"/>
      <c r="I753" s="4"/>
      <c r="J753" s="4"/>
      <c r="L753" s="20"/>
      <c r="M753" s="32"/>
      <c r="N753" s="4"/>
      <c r="O753" s="4"/>
    </row>
    <row r="754" spans="1:15" ht="69.75" customHeight="1" x14ac:dyDescent="0.25">
      <c r="A754" s="12"/>
      <c r="B754" s="4"/>
      <c r="C754" s="4"/>
      <c r="D754" s="4"/>
      <c r="E754" s="4"/>
      <c r="F754" s="17"/>
      <c r="H754" s="4"/>
      <c r="I754" s="4"/>
      <c r="J754" s="4"/>
      <c r="L754" s="20"/>
      <c r="M754" s="32"/>
      <c r="N754" s="4"/>
      <c r="O754" s="4"/>
    </row>
    <row r="755" spans="1:15" ht="69.75" customHeight="1" x14ac:dyDescent="0.25">
      <c r="A755" s="3"/>
      <c r="B755" s="4"/>
      <c r="C755" s="4"/>
      <c r="D755" s="4"/>
      <c r="E755" s="4"/>
      <c r="F755" s="17"/>
      <c r="H755" s="4"/>
      <c r="I755" s="4"/>
      <c r="J755" s="4"/>
      <c r="L755" s="20"/>
      <c r="M755" s="32"/>
      <c r="N755" s="4"/>
      <c r="O755" s="4"/>
    </row>
    <row r="756" spans="1:15" ht="69.75" customHeight="1" x14ac:dyDescent="0.25">
      <c r="A756" s="12"/>
      <c r="B756" s="4"/>
      <c r="C756" s="4"/>
      <c r="D756" s="4"/>
      <c r="E756" s="4"/>
      <c r="F756" s="17"/>
      <c r="H756" s="4"/>
      <c r="I756" s="4"/>
      <c r="J756" s="4"/>
      <c r="L756" s="20"/>
      <c r="M756" s="32"/>
      <c r="N756" s="4"/>
      <c r="O756" s="4"/>
    </row>
    <row r="757" spans="1:15" ht="69.75" customHeight="1" x14ac:dyDescent="0.25">
      <c r="A757" s="3"/>
      <c r="B757" s="4"/>
      <c r="C757" s="4"/>
      <c r="D757" s="4"/>
      <c r="E757" s="4"/>
      <c r="F757" s="17"/>
      <c r="H757" s="4"/>
      <c r="I757" s="4"/>
      <c r="J757" s="4"/>
      <c r="L757" s="20"/>
      <c r="M757" s="32"/>
      <c r="N757" s="4"/>
      <c r="O757" s="4"/>
    </row>
    <row r="758" spans="1:15" ht="69.75" customHeight="1" x14ac:dyDescent="0.25">
      <c r="A758" s="12"/>
      <c r="B758" s="4"/>
      <c r="C758" s="4"/>
      <c r="D758" s="4"/>
      <c r="E758" s="4"/>
      <c r="F758" s="17"/>
      <c r="H758" s="4"/>
      <c r="I758" s="4"/>
      <c r="J758" s="4"/>
      <c r="L758" s="20"/>
      <c r="M758" s="32"/>
      <c r="N758" s="4"/>
      <c r="O758" s="4"/>
    </row>
    <row r="759" spans="1:15" ht="69.75" customHeight="1" x14ac:dyDescent="0.25">
      <c r="A759" s="3"/>
      <c r="B759" s="4"/>
      <c r="C759" s="4"/>
      <c r="D759" s="4"/>
      <c r="E759" s="4"/>
      <c r="F759" s="17"/>
      <c r="H759" s="4"/>
      <c r="I759" s="4"/>
      <c r="J759" s="4"/>
      <c r="L759" s="20"/>
      <c r="M759" s="32"/>
      <c r="N759" s="4"/>
      <c r="O759" s="4"/>
    </row>
    <row r="760" spans="1:15" ht="69.75" customHeight="1" x14ac:dyDescent="0.25">
      <c r="A760" s="12"/>
      <c r="B760" s="4"/>
      <c r="C760" s="4"/>
      <c r="D760" s="4"/>
      <c r="E760" s="4"/>
      <c r="F760" s="17"/>
      <c r="H760" s="4"/>
      <c r="I760" s="4"/>
      <c r="J760" s="4"/>
      <c r="L760" s="20"/>
      <c r="M760" s="32"/>
      <c r="N760" s="4"/>
      <c r="O760" s="4"/>
    </row>
    <row r="761" spans="1:15" ht="69.75" customHeight="1" x14ac:dyDescent="0.25">
      <c r="A761" s="3"/>
      <c r="B761" s="4"/>
      <c r="C761" s="4"/>
      <c r="D761" s="4"/>
      <c r="E761" s="4"/>
      <c r="F761" s="17"/>
      <c r="H761" s="4"/>
      <c r="I761" s="4"/>
      <c r="J761" s="4"/>
      <c r="L761" s="20"/>
      <c r="M761" s="32"/>
      <c r="N761" s="4"/>
      <c r="O761" s="4"/>
    </row>
    <row r="762" spans="1:15" ht="69.75" customHeight="1" x14ac:dyDescent="0.25">
      <c r="A762" s="12"/>
      <c r="B762" s="4"/>
      <c r="C762" s="4"/>
      <c r="D762" s="4"/>
      <c r="E762" s="4"/>
      <c r="F762" s="17"/>
      <c r="H762" s="4"/>
      <c r="I762" s="4"/>
      <c r="J762" s="4"/>
      <c r="L762" s="20"/>
      <c r="M762" s="32"/>
      <c r="N762" s="4"/>
      <c r="O762" s="4"/>
    </row>
    <row r="763" spans="1:15" ht="69.75" customHeight="1" x14ac:dyDescent="0.25">
      <c r="A763" s="3"/>
      <c r="B763" s="4"/>
      <c r="C763" s="4"/>
      <c r="D763" s="4"/>
      <c r="E763" s="4"/>
      <c r="F763" s="17"/>
      <c r="H763" s="4"/>
      <c r="I763" s="4"/>
      <c r="J763" s="4"/>
      <c r="L763" s="20"/>
      <c r="M763" s="32"/>
      <c r="N763" s="4"/>
      <c r="O763" s="4"/>
    </row>
    <row r="764" spans="1:15" ht="69.75" customHeight="1" x14ac:dyDescent="0.25">
      <c r="A764" s="12"/>
      <c r="B764" s="4"/>
      <c r="C764" s="4"/>
      <c r="D764" s="4"/>
      <c r="E764" s="4"/>
      <c r="F764" s="17"/>
      <c r="H764" s="4"/>
      <c r="I764" s="4"/>
      <c r="J764" s="4"/>
      <c r="L764" s="20"/>
      <c r="M764" s="32"/>
      <c r="N764" s="4"/>
      <c r="O764" s="4"/>
    </row>
    <row r="765" spans="1:15" ht="69.75" customHeight="1" x14ac:dyDescent="0.25">
      <c r="A765" s="3"/>
      <c r="B765" s="4"/>
      <c r="C765" s="4"/>
      <c r="D765" s="4"/>
      <c r="E765" s="4"/>
      <c r="F765" s="17"/>
      <c r="H765" s="4"/>
      <c r="I765" s="4"/>
      <c r="J765" s="4"/>
      <c r="L765" s="20"/>
      <c r="M765" s="32"/>
      <c r="N765" s="4"/>
      <c r="O765" s="4"/>
    </row>
    <row r="766" spans="1:15" ht="69.75" customHeight="1" x14ac:dyDescent="0.25">
      <c r="A766" s="12"/>
      <c r="B766" s="4"/>
      <c r="C766" s="4"/>
      <c r="D766" s="4"/>
      <c r="E766" s="4"/>
      <c r="F766" s="17"/>
      <c r="H766" s="4"/>
      <c r="I766" s="4"/>
      <c r="J766" s="4"/>
      <c r="L766" s="20"/>
      <c r="M766" s="32"/>
      <c r="N766" s="4"/>
      <c r="O766" s="4"/>
    </row>
    <row r="767" spans="1:15" ht="69.75" customHeight="1" x14ac:dyDescent="0.25">
      <c r="A767" s="13"/>
      <c r="B767" s="4"/>
      <c r="C767" s="4"/>
      <c r="D767" s="4"/>
      <c r="E767" s="4"/>
      <c r="F767" s="17"/>
      <c r="H767" s="4"/>
      <c r="I767" s="4"/>
      <c r="J767" s="4"/>
      <c r="L767" s="20"/>
      <c r="M767" s="32"/>
      <c r="N767" s="4"/>
      <c r="O767" s="4"/>
    </row>
    <row r="768" spans="1:15" ht="69.75" customHeight="1" x14ac:dyDescent="0.25">
      <c r="A768" s="12"/>
      <c r="B768" s="4"/>
      <c r="C768" s="4"/>
      <c r="D768" s="4"/>
      <c r="E768" s="4"/>
      <c r="F768" s="17"/>
      <c r="H768" s="4"/>
      <c r="I768" s="4"/>
      <c r="J768" s="4"/>
      <c r="L768" s="20"/>
      <c r="M768" s="32"/>
      <c r="N768" s="4"/>
      <c r="O768" s="4"/>
    </row>
    <row r="769" spans="1:15" ht="69.75" customHeight="1" x14ac:dyDescent="0.25">
      <c r="A769" s="3"/>
      <c r="B769" s="4"/>
      <c r="C769" s="4"/>
      <c r="D769" s="4"/>
      <c r="E769" s="4"/>
      <c r="F769" s="17"/>
      <c r="H769" s="4"/>
      <c r="I769" s="4"/>
      <c r="J769" s="4"/>
      <c r="L769" s="20"/>
      <c r="M769" s="32"/>
      <c r="N769" s="4"/>
      <c r="O769" s="4"/>
    </row>
    <row r="770" spans="1:15" ht="69.75" customHeight="1" x14ac:dyDescent="0.25">
      <c r="A770" s="12"/>
      <c r="B770" s="4"/>
      <c r="C770" s="4"/>
      <c r="D770" s="4"/>
      <c r="E770" s="4"/>
      <c r="F770" s="17"/>
      <c r="H770" s="4"/>
      <c r="I770" s="4"/>
      <c r="J770" s="4"/>
      <c r="L770" s="20"/>
      <c r="M770" s="32"/>
      <c r="N770" s="4"/>
      <c r="O770" s="4"/>
    </row>
    <row r="771" spans="1:15" ht="69.75" customHeight="1" x14ac:dyDescent="0.25">
      <c r="A771" s="3"/>
      <c r="B771" s="4"/>
      <c r="C771" s="4"/>
      <c r="D771" s="4"/>
      <c r="E771" s="4"/>
      <c r="F771" s="17"/>
      <c r="H771" s="4"/>
      <c r="I771" s="4"/>
      <c r="J771" s="4"/>
      <c r="L771" s="20"/>
      <c r="M771" s="32"/>
      <c r="N771" s="4"/>
      <c r="O771" s="4"/>
    </row>
    <row r="772" spans="1:15" ht="69.75" customHeight="1" x14ac:dyDescent="0.25">
      <c r="A772" s="12"/>
      <c r="B772" s="4"/>
      <c r="C772" s="4"/>
      <c r="D772" s="4"/>
      <c r="E772" s="4"/>
      <c r="F772" s="17"/>
      <c r="H772" s="4"/>
      <c r="I772" s="4"/>
      <c r="J772" s="4"/>
      <c r="L772" s="20"/>
      <c r="M772" s="32"/>
      <c r="N772" s="4"/>
      <c r="O772" s="4"/>
    </row>
    <row r="773" spans="1:15" ht="69.75" customHeight="1" x14ac:dyDescent="0.25">
      <c r="A773" s="3"/>
      <c r="B773" s="4"/>
      <c r="C773" s="4"/>
      <c r="D773" s="4"/>
      <c r="E773" s="4"/>
      <c r="F773" s="17"/>
      <c r="H773" s="4"/>
      <c r="I773" s="4"/>
      <c r="J773" s="4"/>
      <c r="L773" s="20"/>
      <c r="M773" s="32"/>
      <c r="N773" s="4"/>
      <c r="O773" s="4"/>
    </row>
    <row r="774" spans="1:15" ht="69.75" customHeight="1" x14ac:dyDescent="0.25">
      <c r="A774" s="12"/>
      <c r="B774" s="4"/>
      <c r="C774" s="4"/>
      <c r="D774" s="4"/>
      <c r="E774" s="4"/>
      <c r="F774" s="17"/>
      <c r="H774" s="4"/>
      <c r="I774" s="4"/>
      <c r="J774" s="4"/>
      <c r="L774" s="20"/>
      <c r="M774" s="32"/>
      <c r="N774" s="4"/>
      <c r="O774" s="4"/>
    </row>
    <row r="775" spans="1:15" ht="69.75" customHeight="1" x14ac:dyDescent="0.25">
      <c r="A775" s="13"/>
      <c r="B775" s="4"/>
      <c r="C775" s="4"/>
      <c r="D775" s="4"/>
      <c r="E775" s="4"/>
      <c r="F775" s="17"/>
      <c r="H775" s="4"/>
      <c r="I775" s="4"/>
      <c r="J775" s="4"/>
      <c r="L775" s="20"/>
      <c r="M775" s="32"/>
      <c r="N775" s="4"/>
      <c r="O775" s="4"/>
    </row>
    <row r="776" spans="1:15" ht="69.75" customHeight="1" x14ac:dyDescent="0.25">
      <c r="A776" s="12"/>
      <c r="B776" s="4"/>
      <c r="C776" s="4"/>
      <c r="D776" s="4"/>
      <c r="E776" s="4"/>
      <c r="F776" s="17"/>
      <c r="H776" s="4"/>
      <c r="I776" s="4"/>
      <c r="J776" s="4"/>
      <c r="L776" s="20"/>
      <c r="M776" s="32"/>
      <c r="N776" s="4"/>
      <c r="O776" s="4"/>
    </row>
    <row r="777" spans="1:15" ht="69.75" customHeight="1" x14ac:dyDescent="0.25">
      <c r="A777" s="13"/>
      <c r="B777" s="4"/>
      <c r="C777" s="4"/>
      <c r="D777" s="4"/>
      <c r="E777" s="4"/>
      <c r="F777" s="17"/>
      <c r="H777" s="4"/>
      <c r="I777" s="4"/>
      <c r="J777" s="4"/>
      <c r="L777" s="20"/>
      <c r="M777" s="32"/>
      <c r="N777" s="4"/>
      <c r="O777" s="4"/>
    </row>
    <row r="778" spans="1:15" ht="69.75" customHeight="1" x14ac:dyDescent="0.25">
      <c r="A778" s="12"/>
      <c r="B778" s="4"/>
      <c r="C778" s="4"/>
      <c r="D778" s="4"/>
      <c r="E778" s="4"/>
      <c r="F778" s="17"/>
      <c r="H778" s="4"/>
      <c r="I778" s="4"/>
      <c r="J778" s="4"/>
      <c r="L778" s="20"/>
      <c r="M778" s="32"/>
      <c r="N778" s="4"/>
      <c r="O778" s="4"/>
    </row>
    <row r="779" spans="1:15" ht="69.75" customHeight="1" x14ac:dyDescent="0.25">
      <c r="A779" s="13"/>
      <c r="B779" s="4"/>
      <c r="C779" s="4"/>
      <c r="D779" s="4"/>
      <c r="E779" s="4"/>
      <c r="F779" s="17"/>
      <c r="H779" s="4"/>
      <c r="I779" s="4"/>
      <c r="J779" s="4"/>
      <c r="L779" s="20"/>
      <c r="M779" s="32"/>
      <c r="N779" s="4"/>
      <c r="O779" s="4"/>
    </row>
    <row r="780" spans="1:15" ht="69.75" customHeight="1" x14ac:dyDescent="0.25">
      <c r="A780" s="12"/>
      <c r="B780" s="4"/>
      <c r="C780" s="4"/>
      <c r="D780" s="4"/>
      <c r="E780" s="4"/>
      <c r="F780" s="17"/>
      <c r="H780" s="4"/>
      <c r="I780" s="4"/>
      <c r="J780" s="4"/>
      <c r="L780" s="20"/>
      <c r="M780" s="32"/>
      <c r="N780" s="4"/>
      <c r="O780" s="4"/>
    </row>
    <row r="781" spans="1:15" ht="69.75" customHeight="1" x14ac:dyDescent="0.25">
      <c r="A781" s="3"/>
      <c r="B781" s="4"/>
      <c r="C781" s="4"/>
      <c r="D781" s="4"/>
      <c r="E781" s="4"/>
      <c r="F781" s="17"/>
      <c r="H781" s="4"/>
      <c r="I781" s="4"/>
      <c r="J781" s="4"/>
      <c r="L781" s="20"/>
      <c r="M781" s="32"/>
      <c r="N781" s="4"/>
      <c r="O781" s="4"/>
    </row>
    <row r="782" spans="1:15" ht="69.75" customHeight="1" x14ac:dyDescent="0.25">
      <c r="A782" s="12"/>
      <c r="B782" s="4"/>
      <c r="C782" s="4"/>
      <c r="D782" s="4"/>
      <c r="E782" s="4"/>
      <c r="F782" s="17"/>
      <c r="H782" s="4"/>
      <c r="I782" s="4"/>
      <c r="J782" s="4"/>
      <c r="L782" s="20"/>
      <c r="M782" s="32"/>
      <c r="N782" s="4"/>
      <c r="O782" s="4"/>
    </row>
    <row r="783" spans="1:15" ht="69.75" customHeight="1" x14ac:dyDescent="0.25">
      <c r="A783" s="3"/>
      <c r="B783" s="4"/>
      <c r="C783" s="4"/>
      <c r="D783" s="4"/>
      <c r="E783" s="4"/>
      <c r="F783" s="17"/>
      <c r="H783" s="4"/>
      <c r="I783" s="4"/>
      <c r="J783" s="4"/>
      <c r="L783" s="20"/>
      <c r="M783" s="32"/>
      <c r="N783" s="4"/>
      <c r="O783" s="4"/>
    </row>
    <row r="784" spans="1:15" ht="69.75" customHeight="1" x14ac:dyDescent="0.25">
      <c r="A784" s="12"/>
      <c r="B784" s="4"/>
      <c r="C784" s="4"/>
      <c r="D784" s="4"/>
      <c r="E784" s="4"/>
      <c r="F784" s="17"/>
      <c r="H784" s="4"/>
      <c r="I784" s="4"/>
      <c r="J784" s="4"/>
      <c r="L784" s="20"/>
      <c r="M784" s="32"/>
      <c r="N784" s="4"/>
      <c r="O784" s="4"/>
    </row>
    <row r="785" spans="1:15" ht="69.75" customHeight="1" x14ac:dyDescent="0.25">
      <c r="A785" s="3"/>
      <c r="B785" s="4"/>
      <c r="C785" s="4"/>
      <c r="D785" s="4"/>
      <c r="E785" s="4"/>
      <c r="F785" s="17"/>
      <c r="H785" s="4"/>
      <c r="I785" s="4"/>
      <c r="J785" s="4"/>
      <c r="L785" s="20"/>
      <c r="M785" s="32"/>
      <c r="N785" s="4"/>
      <c r="O785" s="4"/>
    </row>
    <row r="786" spans="1:15" ht="69.75" customHeight="1" x14ac:dyDescent="0.25">
      <c r="A786" s="12"/>
      <c r="B786" s="4"/>
      <c r="C786" s="4"/>
      <c r="D786" s="4"/>
      <c r="E786" s="4"/>
      <c r="F786" s="17"/>
      <c r="H786" s="4"/>
      <c r="I786" s="4"/>
      <c r="J786" s="4"/>
      <c r="L786" s="20"/>
      <c r="M786" s="32"/>
      <c r="N786" s="4"/>
      <c r="O786" s="4"/>
    </row>
    <row r="787" spans="1:15" ht="69.75" customHeight="1" x14ac:dyDescent="0.25">
      <c r="A787" s="3"/>
      <c r="B787" s="4"/>
      <c r="C787" s="4"/>
      <c r="D787" s="4"/>
      <c r="E787" s="4"/>
      <c r="F787" s="17"/>
      <c r="H787" s="4"/>
      <c r="I787" s="4"/>
      <c r="J787" s="4"/>
      <c r="L787" s="20"/>
      <c r="M787" s="32"/>
      <c r="N787" s="4"/>
      <c r="O787" s="4"/>
    </row>
    <row r="788" spans="1:15" ht="69.75" customHeight="1" x14ac:dyDescent="0.25">
      <c r="A788" s="12"/>
      <c r="B788" s="4"/>
      <c r="C788" s="4"/>
      <c r="D788" s="4"/>
      <c r="E788" s="4"/>
      <c r="F788" s="17"/>
      <c r="H788" s="4"/>
      <c r="I788" s="4"/>
      <c r="J788" s="4"/>
      <c r="L788" s="20"/>
      <c r="M788" s="32"/>
      <c r="N788" s="4"/>
      <c r="O788" s="4"/>
    </row>
    <row r="789" spans="1:15" ht="69.75" customHeight="1" x14ac:dyDescent="0.25">
      <c r="A789" s="3"/>
      <c r="B789" s="4"/>
      <c r="C789" s="4"/>
      <c r="D789" s="4"/>
      <c r="E789" s="4"/>
      <c r="F789" s="17"/>
      <c r="H789" s="4"/>
      <c r="I789" s="4"/>
      <c r="J789" s="4"/>
      <c r="L789" s="20"/>
      <c r="M789" s="32"/>
      <c r="N789" s="4"/>
      <c r="O789" s="4"/>
    </row>
    <row r="790" spans="1:15" ht="69.75" customHeight="1" x14ac:dyDescent="0.25">
      <c r="A790" s="12"/>
      <c r="B790" s="4"/>
      <c r="C790" s="4"/>
      <c r="D790" s="4"/>
      <c r="E790" s="4"/>
      <c r="F790" s="17"/>
      <c r="H790" s="4"/>
      <c r="I790" s="4"/>
      <c r="J790" s="4"/>
      <c r="L790" s="20"/>
      <c r="M790" s="32"/>
      <c r="N790" s="4"/>
      <c r="O790" s="4"/>
    </row>
    <row r="791" spans="1:15" ht="69.75" customHeight="1" x14ac:dyDescent="0.25">
      <c r="A791" s="3"/>
      <c r="B791" s="4"/>
      <c r="C791" s="4"/>
      <c r="D791" s="4"/>
      <c r="E791" s="4"/>
      <c r="F791" s="17"/>
      <c r="H791" s="4"/>
      <c r="I791" s="4"/>
      <c r="J791" s="4"/>
      <c r="L791" s="20"/>
      <c r="M791" s="32"/>
      <c r="N791" s="4"/>
      <c r="O791" s="4"/>
    </row>
    <row r="792" spans="1:15" ht="69.75" customHeight="1" x14ac:dyDescent="0.25">
      <c r="A792" s="12"/>
      <c r="B792" s="4"/>
      <c r="C792" s="4"/>
      <c r="D792" s="4"/>
      <c r="E792" s="4"/>
      <c r="F792" s="17"/>
      <c r="H792" s="4"/>
      <c r="I792" s="4"/>
      <c r="J792" s="4"/>
      <c r="L792" s="20"/>
      <c r="M792" s="32"/>
      <c r="N792" s="4"/>
      <c r="O792" s="4"/>
    </row>
    <row r="793" spans="1:15" ht="69.75" customHeight="1" x14ac:dyDescent="0.25">
      <c r="A793" s="13"/>
      <c r="B793" s="4"/>
      <c r="C793" s="4"/>
      <c r="D793" s="4"/>
      <c r="E793" s="4"/>
      <c r="F793" s="17"/>
      <c r="H793" s="4"/>
      <c r="I793" s="4"/>
      <c r="J793" s="4"/>
      <c r="L793" s="20"/>
      <c r="M793" s="32"/>
      <c r="N793" s="4"/>
      <c r="O793" s="4"/>
    </row>
    <row r="794" spans="1:15" ht="69.75" customHeight="1" x14ac:dyDescent="0.25">
      <c r="A794" s="12"/>
      <c r="B794" s="4"/>
      <c r="C794" s="4"/>
      <c r="D794" s="4"/>
      <c r="E794" s="4"/>
      <c r="F794" s="17"/>
      <c r="H794" s="4"/>
      <c r="I794" s="4"/>
      <c r="J794" s="4"/>
      <c r="L794" s="20"/>
      <c r="M794" s="32"/>
      <c r="N794" s="4"/>
      <c r="O794" s="4"/>
    </row>
    <row r="795" spans="1:15" ht="69.75" customHeight="1" x14ac:dyDescent="0.25">
      <c r="A795" s="13"/>
      <c r="B795" s="4"/>
      <c r="C795" s="4"/>
      <c r="D795" s="4"/>
      <c r="E795" s="4"/>
      <c r="F795" s="17"/>
      <c r="H795" s="4"/>
      <c r="I795" s="4"/>
      <c r="J795" s="4"/>
      <c r="L795" s="20"/>
      <c r="M795" s="32"/>
      <c r="N795" s="4"/>
      <c r="O795" s="4"/>
    </row>
    <row r="796" spans="1:15" ht="69.75" customHeight="1" x14ac:dyDescent="0.25">
      <c r="A796" s="12"/>
      <c r="B796" s="4"/>
      <c r="C796" s="4"/>
      <c r="D796" s="4"/>
      <c r="E796" s="4"/>
      <c r="F796" s="17"/>
      <c r="H796" s="4"/>
      <c r="I796" s="4"/>
      <c r="J796" s="4"/>
      <c r="L796" s="20"/>
      <c r="M796" s="32"/>
      <c r="N796" s="4"/>
      <c r="O796" s="4"/>
    </row>
    <row r="797" spans="1:15" ht="69.75" customHeight="1" x14ac:dyDescent="0.25">
      <c r="A797" s="13"/>
      <c r="B797" s="4"/>
      <c r="C797" s="4"/>
      <c r="D797" s="4"/>
      <c r="E797" s="4"/>
      <c r="F797" s="17"/>
      <c r="H797" s="4"/>
      <c r="I797" s="4"/>
      <c r="J797" s="4"/>
      <c r="L797" s="20"/>
      <c r="M797" s="32"/>
      <c r="N797" s="4"/>
      <c r="O797" s="4"/>
    </row>
    <row r="798" spans="1:15" ht="69.75" customHeight="1" x14ac:dyDescent="0.25">
      <c r="A798" s="12"/>
      <c r="B798" s="4"/>
      <c r="C798" s="4"/>
      <c r="D798" s="4"/>
      <c r="E798" s="4"/>
      <c r="F798" s="17"/>
      <c r="H798" s="4"/>
      <c r="I798" s="4"/>
      <c r="J798" s="4"/>
      <c r="L798" s="20"/>
      <c r="M798" s="32"/>
      <c r="N798" s="4"/>
      <c r="O798" s="4"/>
    </row>
    <row r="799" spans="1:15" ht="69.75" customHeight="1" x14ac:dyDescent="0.25">
      <c r="A799" s="13"/>
      <c r="B799" s="4"/>
      <c r="C799" s="4"/>
      <c r="D799" s="4"/>
      <c r="E799" s="4"/>
      <c r="F799" s="17"/>
      <c r="H799" s="4"/>
      <c r="I799" s="4"/>
      <c r="J799" s="4"/>
      <c r="L799" s="20"/>
      <c r="M799" s="32"/>
      <c r="N799" s="4"/>
      <c r="O799" s="4"/>
    </row>
    <row r="800" spans="1:15" ht="69.75" customHeight="1" x14ac:dyDescent="0.25">
      <c r="A800" s="12"/>
      <c r="B800" s="4"/>
      <c r="C800" s="4"/>
      <c r="D800" s="4"/>
      <c r="E800" s="4"/>
      <c r="F800" s="17"/>
      <c r="H800" s="4"/>
      <c r="I800" s="4"/>
      <c r="J800" s="4"/>
      <c r="L800" s="20"/>
      <c r="M800" s="32"/>
      <c r="N800" s="4"/>
      <c r="O800" s="4"/>
    </row>
    <row r="801" spans="1:15" ht="69.75" customHeight="1" x14ac:dyDescent="0.25">
      <c r="A801" s="13"/>
      <c r="B801" s="4"/>
      <c r="C801" s="4"/>
      <c r="D801" s="4"/>
      <c r="E801" s="4"/>
      <c r="F801" s="17"/>
      <c r="H801" s="4"/>
      <c r="I801" s="4"/>
      <c r="J801" s="4"/>
      <c r="L801" s="20"/>
      <c r="M801" s="32"/>
      <c r="N801" s="4"/>
      <c r="O801" s="4"/>
    </row>
    <row r="802" spans="1:15" ht="69.75" customHeight="1" x14ac:dyDescent="0.25">
      <c r="A802" s="12"/>
      <c r="B802" s="4"/>
      <c r="C802" s="4"/>
      <c r="D802" s="4"/>
      <c r="E802" s="4"/>
      <c r="F802" s="17"/>
      <c r="H802" s="4"/>
      <c r="I802" s="4"/>
      <c r="J802" s="4"/>
      <c r="L802" s="20"/>
      <c r="M802" s="32"/>
      <c r="N802" s="4"/>
      <c r="O802" s="4"/>
    </row>
    <row r="803" spans="1:15" ht="69.75" customHeight="1" x14ac:dyDescent="0.25">
      <c r="A803" s="13"/>
      <c r="B803" s="4"/>
      <c r="C803" s="4"/>
      <c r="D803" s="4"/>
      <c r="E803" s="4"/>
      <c r="F803" s="17"/>
      <c r="H803" s="4"/>
      <c r="I803" s="4"/>
      <c r="J803" s="4"/>
      <c r="L803" s="20"/>
      <c r="M803" s="32"/>
      <c r="N803" s="4"/>
      <c r="O803" s="4"/>
    </row>
    <row r="804" spans="1:15" ht="69.75" customHeight="1" x14ac:dyDescent="0.25">
      <c r="A804" s="12"/>
      <c r="B804" s="4"/>
      <c r="C804" s="4"/>
      <c r="D804" s="4"/>
      <c r="E804" s="4"/>
      <c r="F804" s="17"/>
      <c r="H804" s="4"/>
      <c r="I804" s="4"/>
      <c r="J804" s="4"/>
      <c r="L804" s="20"/>
      <c r="M804" s="32"/>
      <c r="N804" s="4"/>
      <c r="O804" s="4"/>
    </row>
    <row r="805" spans="1:15" ht="69.75" customHeight="1" x14ac:dyDescent="0.25">
      <c r="A805" s="13"/>
      <c r="B805" s="4"/>
      <c r="C805" s="4"/>
      <c r="D805" s="4"/>
      <c r="E805" s="4"/>
      <c r="F805" s="17"/>
      <c r="H805" s="4"/>
      <c r="I805" s="4"/>
      <c r="J805" s="4"/>
      <c r="L805" s="20"/>
      <c r="M805" s="32"/>
      <c r="N805" s="4"/>
      <c r="O805" s="4"/>
    </row>
    <row r="806" spans="1:15" ht="69.75" customHeight="1" x14ac:dyDescent="0.25">
      <c r="A806" s="12"/>
      <c r="B806" s="4"/>
      <c r="C806" s="4"/>
      <c r="D806" s="4"/>
      <c r="E806" s="4"/>
      <c r="F806" s="17"/>
      <c r="H806" s="4"/>
      <c r="I806" s="4"/>
      <c r="J806" s="4"/>
      <c r="L806" s="20"/>
      <c r="M806" s="32"/>
      <c r="N806" s="4"/>
      <c r="O806" s="4"/>
    </row>
    <row r="807" spans="1:15" ht="69.75" customHeight="1" x14ac:dyDescent="0.25">
      <c r="A807" s="13"/>
      <c r="B807" s="4"/>
      <c r="C807" s="4"/>
      <c r="D807" s="4"/>
      <c r="E807" s="4"/>
      <c r="F807" s="17"/>
      <c r="H807" s="4"/>
      <c r="I807" s="4"/>
      <c r="J807" s="4"/>
      <c r="L807" s="20"/>
      <c r="M807" s="32"/>
      <c r="N807" s="4"/>
      <c r="O807" s="4"/>
    </row>
    <row r="808" spans="1:15" ht="69.75" customHeight="1" x14ac:dyDescent="0.25">
      <c r="A808" s="12"/>
      <c r="B808" s="4"/>
      <c r="C808" s="4"/>
      <c r="D808" s="4"/>
      <c r="E808" s="4"/>
      <c r="F808" s="17"/>
      <c r="H808" s="4"/>
      <c r="I808" s="4"/>
      <c r="J808" s="4"/>
      <c r="L808" s="20"/>
      <c r="M808" s="32"/>
      <c r="N808" s="4"/>
      <c r="O808" s="4"/>
    </row>
    <row r="809" spans="1:15" ht="69.75" customHeight="1" x14ac:dyDescent="0.25">
      <c r="A809" s="13"/>
      <c r="B809" s="4"/>
      <c r="C809" s="4"/>
      <c r="D809" s="4"/>
      <c r="E809" s="4"/>
      <c r="F809" s="17"/>
      <c r="H809" s="4"/>
      <c r="I809" s="4"/>
      <c r="J809" s="4"/>
      <c r="L809" s="20"/>
      <c r="M809" s="32"/>
      <c r="N809" s="4"/>
      <c r="O809" s="4"/>
    </row>
    <row r="810" spans="1:15" ht="69.75" customHeight="1" x14ac:dyDescent="0.25">
      <c r="A810" s="12"/>
      <c r="B810" s="4"/>
      <c r="C810" s="4"/>
      <c r="D810" s="4"/>
      <c r="E810" s="4"/>
      <c r="F810" s="17"/>
      <c r="H810" s="4"/>
      <c r="I810" s="4"/>
      <c r="J810" s="4"/>
      <c r="L810" s="20"/>
      <c r="M810" s="32"/>
      <c r="N810" s="4"/>
      <c r="O810" s="4"/>
    </row>
    <row r="811" spans="1:15" ht="69.75" customHeight="1" x14ac:dyDescent="0.25">
      <c r="A811" s="2"/>
      <c r="B811" s="4"/>
      <c r="C811" s="4"/>
      <c r="D811" s="4"/>
      <c r="E811" s="4"/>
      <c r="F811" s="17"/>
      <c r="H811" s="4"/>
      <c r="I811" s="4"/>
      <c r="J811" s="4"/>
      <c r="L811" s="20"/>
      <c r="M811" s="32"/>
      <c r="N811" s="4"/>
      <c r="O811" s="4"/>
    </row>
    <row r="812" spans="1:15" ht="69.75" customHeight="1" x14ac:dyDescent="0.25">
      <c r="A812" s="12"/>
      <c r="B812" s="4"/>
      <c r="C812" s="4"/>
      <c r="D812" s="4"/>
      <c r="E812" s="4"/>
      <c r="F812" s="17"/>
      <c r="H812" s="4"/>
      <c r="I812" s="4"/>
      <c r="J812" s="4"/>
      <c r="L812" s="20"/>
      <c r="M812" s="32"/>
      <c r="N812" s="4"/>
      <c r="O812" s="4"/>
    </row>
    <row r="813" spans="1:15" ht="69.75" customHeight="1" x14ac:dyDescent="0.25">
      <c r="A813" s="2"/>
      <c r="B813" s="4"/>
      <c r="C813" s="4"/>
      <c r="D813" s="4"/>
      <c r="E813" s="4"/>
      <c r="F813" s="17"/>
      <c r="H813" s="4"/>
      <c r="I813" s="4"/>
      <c r="J813" s="4"/>
      <c r="L813" s="20"/>
      <c r="M813" s="32"/>
      <c r="N813" s="4"/>
      <c r="O813" s="4"/>
    </row>
    <row r="814" spans="1:15" ht="69.75" customHeight="1" x14ac:dyDescent="0.25">
      <c r="A814" s="12"/>
      <c r="B814" s="4"/>
      <c r="C814" s="4"/>
      <c r="D814" s="4"/>
      <c r="E814" s="4"/>
      <c r="F814" s="17"/>
      <c r="H814" s="4"/>
      <c r="I814" s="4"/>
      <c r="J814" s="4"/>
      <c r="L814" s="20"/>
      <c r="M814" s="32"/>
      <c r="N814" s="4"/>
      <c r="O814" s="4"/>
    </row>
    <row r="815" spans="1:15" ht="69.75" customHeight="1" x14ac:dyDescent="0.25">
      <c r="A815" s="2"/>
      <c r="B815" s="4"/>
      <c r="C815" s="4"/>
      <c r="D815" s="4"/>
      <c r="E815" s="4"/>
      <c r="F815" s="17"/>
      <c r="H815" s="4"/>
      <c r="I815" s="4"/>
      <c r="J815" s="4"/>
      <c r="L815" s="20"/>
      <c r="M815" s="32"/>
      <c r="N815" s="4"/>
      <c r="O815" s="4"/>
    </row>
    <row r="816" spans="1:15" ht="69.75" customHeight="1" x14ac:dyDescent="0.25">
      <c r="A816" s="12"/>
      <c r="B816" s="4"/>
      <c r="C816" s="4"/>
      <c r="D816" s="4"/>
      <c r="E816" s="4"/>
      <c r="F816" s="17"/>
      <c r="H816" s="4"/>
      <c r="I816" s="4"/>
      <c r="J816" s="4"/>
      <c r="L816" s="20"/>
      <c r="M816" s="32"/>
      <c r="N816" s="4"/>
      <c r="O816" s="4"/>
    </row>
    <row r="817" spans="1:15" ht="69.75" customHeight="1" x14ac:dyDescent="0.25">
      <c r="A817" s="2"/>
      <c r="B817" s="4"/>
      <c r="C817" s="4"/>
      <c r="D817" s="4"/>
      <c r="E817" s="4"/>
      <c r="F817" s="17"/>
      <c r="H817" s="4"/>
      <c r="I817" s="4"/>
      <c r="J817" s="4"/>
      <c r="L817" s="20"/>
      <c r="M817" s="32"/>
      <c r="N817" s="4"/>
      <c r="O817" s="4"/>
    </row>
    <row r="818" spans="1:15" ht="69.75" customHeight="1" x14ac:dyDescent="0.25">
      <c r="A818" s="12"/>
      <c r="B818" s="4"/>
      <c r="C818" s="4"/>
      <c r="D818" s="4"/>
      <c r="E818" s="4"/>
      <c r="F818" s="17"/>
      <c r="H818" s="4"/>
      <c r="I818" s="4"/>
      <c r="J818" s="4"/>
      <c r="L818" s="20"/>
      <c r="M818" s="32"/>
      <c r="N818" s="4"/>
      <c r="O818" s="4"/>
    </row>
    <row r="819" spans="1:15" ht="69.75" customHeight="1" x14ac:dyDescent="0.25">
      <c r="A819" s="2"/>
      <c r="B819" s="4"/>
      <c r="C819" s="4"/>
      <c r="D819" s="4"/>
      <c r="E819" s="4"/>
      <c r="F819" s="17"/>
      <c r="H819" s="4"/>
      <c r="I819" s="4"/>
      <c r="J819" s="4"/>
      <c r="L819" s="20"/>
      <c r="M819" s="32"/>
      <c r="N819" s="4"/>
      <c r="O819" s="4"/>
    </row>
    <row r="820" spans="1:15" ht="69.75" customHeight="1" x14ac:dyDescent="0.25">
      <c r="A820" s="12"/>
      <c r="B820" s="4"/>
      <c r="C820" s="4"/>
      <c r="D820" s="4"/>
      <c r="E820" s="4"/>
      <c r="F820" s="17"/>
      <c r="H820" s="4"/>
      <c r="I820" s="4"/>
      <c r="J820" s="4"/>
      <c r="L820" s="20"/>
      <c r="M820" s="32"/>
      <c r="N820" s="4"/>
      <c r="O820" s="4"/>
    </row>
    <row r="821" spans="1:15" ht="69.75" customHeight="1" x14ac:dyDescent="0.25">
      <c r="A821" s="2"/>
      <c r="B821" s="4"/>
      <c r="C821" s="4"/>
      <c r="D821" s="4"/>
      <c r="E821" s="4"/>
      <c r="F821" s="17"/>
      <c r="H821" s="4"/>
      <c r="I821" s="4"/>
      <c r="J821" s="4"/>
      <c r="L821" s="20"/>
      <c r="M821" s="32"/>
      <c r="N821" s="4"/>
      <c r="O821" s="4"/>
    </row>
    <row r="822" spans="1:15" ht="69.75" customHeight="1" x14ac:dyDescent="0.25">
      <c r="A822" s="12"/>
      <c r="B822" s="4"/>
      <c r="C822" s="4"/>
      <c r="D822" s="4"/>
      <c r="E822" s="4"/>
      <c r="F822" s="17"/>
      <c r="H822" s="4"/>
      <c r="I822" s="4"/>
      <c r="J822" s="4"/>
      <c r="L822" s="20"/>
      <c r="M822" s="32"/>
      <c r="N822" s="4"/>
      <c r="O822" s="4"/>
    </row>
    <row r="823" spans="1:15" ht="69.75" customHeight="1" x14ac:dyDescent="0.25">
      <c r="A823" s="2"/>
      <c r="B823" s="4"/>
      <c r="C823" s="4"/>
      <c r="D823" s="4"/>
      <c r="E823" s="4"/>
      <c r="F823" s="17"/>
      <c r="H823" s="4"/>
      <c r="I823" s="4"/>
      <c r="J823" s="4"/>
      <c r="L823" s="20"/>
      <c r="M823" s="32"/>
      <c r="N823" s="4"/>
      <c r="O823" s="4"/>
    </row>
    <row r="824" spans="1:15" ht="69.75" customHeight="1" x14ac:dyDescent="0.25">
      <c r="A824" s="12"/>
      <c r="B824" s="4"/>
      <c r="C824" s="4"/>
      <c r="D824" s="4"/>
      <c r="E824" s="4"/>
      <c r="F824" s="17"/>
      <c r="H824" s="4"/>
      <c r="I824" s="4"/>
      <c r="J824" s="4"/>
      <c r="L824" s="20"/>
      <c r="M824" s="32"/>
      <c r="N824" s="4"/>
      <c r="O824" s="4"/>
    </row>
    <row r="825" spans="1:15" ht="69.75" customHeight="1" x14ac:dyDescent="0.25">
      <c r="A825" s="13"/>
      <c r="B825" s="4"/>
      <c r="C825" s="4"/>
      <c r="D825" s="4"/>
      <c r="E825" s="4"/>
      <c r="F825" s="17"/>
      <c r="H825" s="4"/>
      <c r="I825" s="4"/>
      <c r="J825" s="4"/>
      <c r="L825" s="20"/>
      <c r="M825" s="32"/>
      <c r="N825" s="4"/>
      <c r="O825" s="4"/>
    </row>
    <row r="826" spans="1:15" ht="69.75" customHeight="1" x14ac:dyDescent="0.25">
      <c r="A826" s="12"/>
      <c r="B826" s="4"/>
      <c r="C826" s="4"/>
      <c r="D826" s="4"/>
      <c r="E826" s="4"/>
      <c r="F826" s="17"/>
      <c r="H826" s="4"/>
      <c r="I826" s="4"/>
      <c r="J826" s="4"/>
      <c r="L826" s="20"/>
      <c r="M826" s="32"/>
      <c r="N826" s="4"/>
      <c r="O826" s="4"/>
    </row>
    <row r="827" spans="1:15" ht="69.75" customHeight="1" x14ac:dyDescent="0.25">
      <c r="A827" s="13"/>
      <c r="B827" s="4"/>
      <c r="C827" s="4"/>
      <c r="D827" s="4"/>
      <c r="E827" s="4"/>
      <c r="F827" s="17"/>
      <c r="H827" s="4"/>
      <c r="I827" s="4"/>
      <c r="J827" s="4"/>
      <c r="L827" s="20"/>
      <c r="M827" s="32"/>
      <c r="N827" s="4"/>
      <c r="O827" s="4"/>
    </row>
    <row r="828" spans="1:15" ht="69.75" customHeight="1" x14ac:dyDescent="0.25">
      <c r="A828" s="12"/>
      <c r="B828" s="4"/>
      <c r="C828" s="4"/>
      <c r="D828" s="4"/>
      <c r="E828" s="4"/>
      <c r="F828" s="17"/>
      <c r="H828" s="4"/>
      <c r="I828" s="4"/>
      <c r="J828" s="4"/>
      <c r="L828" s="20"/>
      <c r="M828" s="32"/>
      <c r="N828" s="4"/>
      <c r="O828" s="4"/>
    </row>
    <row r="829" spans="1:15" ht="69.75" customHeight="1" x14ac:dyDescent="0.25">
      <c r="A829" s="13"/>
      <c r="B829" s="4"/>
      <c r="C829" s="4"/>
      <c r="D829" s="4"/>
      <c r="E829" s="4"/>
      <c r="F829" s="17"/>
      <c r="H829" s="4"/>
      <c r="I829" s="4"/>
      <c r="J829" s="4"/>
      <c r="L829" s="20"/>
      <c r="M829" s="32"/>
      <c r="N829" s="4"/>
      <c r="O829" s="4"/>
    </row>
    <row r="830" spans="1:15" ht="69.75" customHeight="1" x14ac:dyDescent="0.25">
      <c r="A830" s="12"/>
      <c r="B830" s="4"/>
      <c r="C830" s="4"/>
      <c r="D830" s="4"/>
      <c r="E830" s="4"/>
      <c r="F830" s="17"/>
      <c r="H830" s="4"/>
      <c r="I830" s="4"/>
      <c r="J830" s="4"/>
      <c r="L830" s="20"/>
      <c r="M830" s="32"/>
      <c r="N830" s="4"/>
      <c r="O830" s="4"/>
    </row>
    <row r="831" spans="1:15" ht="69.75" customHeight="1" x14ac:dyDescent="0.25">
      <c r="A831" s="2"/>
      <c r="B831" s="4"/>
      <c r="C831" s="4"/>
      <c r="D831" s="4"/>
      <c r="E831" s="4"/>
      <c r="F831" s="17"/>
      <c r="H831" s="4"/>
      <c r="I831" s="4"/>
      <c r="J831" s="4"/>
      <c r="L831" s="20"/>
      <c r="M831" s="32"/>
      <c r="N831" s="4"/>
      <c r="O831" s="4"/>
    </row>
    <row r="832" spans="1:15" ht="69.75" customHeight="1" x14ac:dyDescent="0.25">
      <c r="A832" s="12"/>
      <c r="B832" s="4"/>
      <c r="C832" s="4"/>
      <c r="D832" s="4"/>
      <c r="E832" s="4"/>
      <c r="F832" s="17"/>
      <c r="H832" s="4"/>
      <c r="I832" s="4"/>
      <c r="J832" s="4"/>
      <c r="L832" s="20"/>
      <c r="M832" s="32"/>
      <c r="N832" s="4"/>
      <c r="O832" s="4"/>
    </row>
    <row r="833" spans="1:15" ht="69.75" customHeight="1" x14ac:dyDescent="0.25">
      <c r="A833" s="13"/>
      <c r="B833" s="4"/>
      <c r="C833" s="4"/>
      <c r="D833" s="4"/>
      <c r="E833" s="4"/>
      <c r="F833" s="17"/>
      <c r="H833" s="4"/>
      <c r="I833" s="4"/>
      <c r="J833" s="4"/>
      <c r="L833" s="20"/>
      <c r="M833" s="32"/>
      <c r="N833" s="4"/>
      <c r="O833" s="4"/>
    </row>
    <row r="834" spans="1:15" ht="69.75" customHeight="1" x14ac:dyDescent="0.25">
      <c r="A834" s="12"/>
      <c r="B834" s="4"/>
      <c r="C834" s="4"/>
      <c r="D834" s="4"/>
      <c r="E834" s="4"/>
      <c r="F834" s="17"/>
      <c r="H834" s="4"/>
      <c r="I834" s="4"/>
      <c r="J834" s="4"/>
      <c r="L834" s="20"/>
      <c r="M834" s="32"/>
      <c r="N834" s="4"/>
      <c r="O834" s="4"/>
    </row>
    <row r="835" spans="1:15" ht="69.75" customHeight="1" x14ac:dyDescent="0.25">
      <c r="A835" s="13"/>
      <c r="B835" s="4"/>
      <c r="C835" s="4"/>
      <c r="D835" s="4"/>
      <c r="E835" s="4"/>
      <c r="F835" s="17"/>
      <c r="H835" s="4"/>
      <c r="I835" s="4"/>
      <c r="J835" s="4"/>
      <c r="L835" s="20"/>
      <c r="M835" s="32"/>
      <c r="N835" s="4"/>
      <c r="O835" s="4"/>
    </row>
    <row r="836" spans="1:15" ht="69.75" customHeight="1" x14ac:dyDescent="0.25">
      <c r="A836" s="12"/>
      <c r="B836" s="4"/>
      <c r="C836" s="4"/>
      <c r="D836" s="4"/>
      <c r="E836" s="4"/>
      <c r="F836" s="17"/>
      <c r="H836" s="4"/>
      <c r="I836" s="4"/>
      <c r="J836" s="4"/>
      <c r="L836" s="20"/>
      <c r="M836" s="32"/>
      <c r="N836" s="4"/>
      <c r="O836" s="4"/>
    </row>
    <row r="837" spans="1:15" ht="69.75" customHeight="1" x14ac:dyDescent="0.25">
      <c r="A837" s="13"/>
      <c r="B837" s="4"/>
      <c r="C837" s="4"/>
      <c r="D837" s="4"/>
      <c r="E837" s="4"/>
      <c r="F837" s="17"/>
      <c r="H837" s="4"/>
      <c r="I837" s="4"/>
      <c r="J837" s="4"/>
      <c r="L837" s="20"/>
      <c r="M837" s="32"/>
      <c r="N837" s="4"/>
      <c r="O837" s="4"/>
    </row>
    <row r="838" spans="1:15" ht="69.75" customHeight="1" x14ac:dyDescent="0.25">
      <c r="A838" s="12"/>
      <c r="B838" s="4"/>
      <c r="C838" s="4"/>
      <c r="D838" s="4"/>
      <c r="E838" s="4"/>
      <c r="F838" s="17"/>
      <c r="H838" s="4"/>
      <c r="I838" s="4"/>
      <c r="J838" s="4"/>
      <c r="L838" s="20"/>
      <c r="M838" s="32"/>
      <c r="N838" s="4"/>
      <c r="O838" s="4"/>
    </row>
    <row r="839" spans="1:15" ht="69.75" customHeight="1" x14ac:dyDescent="0.25">
      <c r="A839" s="13"/>
      <c r="B839" s="4"/>
      <c r="C839" s="4"/>
      <c r="D839" s="4"/>
      <c r="E839" s="4"/>
      <c r="F839" s="17"/>
      <c r="H839" s="4"/>
      <c r="I839" s="4"/>
      <c r="J839" s="4"/>
      <c r="L839" s="20"/>
      <c r="M839" s="32"/>
      <c r="N839" s="4"/>
      <c r="O839" s="4"/>
    </row>
    <row r="840" spans="1:15" ht="69.75" customHeight="1" x14ac:dyDescent="0.25">
      <c r="A840" s="12"/>
      <c r="B840" s="4"/>
      <c r="C840" s="4"/>
      <c r="D840" s="4"/>
      <c r="E840" s="4"/>
      <c r="F840" s="17"/>
      <c r="H840" s="4"/>
      <c r="I840" s="4"/>
      <c r="J840" s="4"/>
      <c r="L840" s="20"/>
      <c r="M840" s="32"/>
      <c r="N840" s="4"/>
      <c r="O840" s="4"/>
    </row>
    <row r="841" spans="1:15" ht="69.75" customHeight="1" x14ac:dyDescent="0.25">
      <c r="A841" s="13"/>
      <c r="B841" s="4"/>
      <c r="C841" s="4"/>
      <c r="D841" s="4"/>
      <c r="E841" s="4"/>
      <c r="F841" s="17"/>
      <c r="H841" s="4"/>
      <c r="I841" s="4"/>
      <c r="J841" s="4"/>
      <c r="L841" s="20"/>
      <c r="M841" s="32"/>
      <c r="N841" s="4"/>
      <c r="O841" s="4"/>
    </row>
    <row r="842" spans="1:15" ht="69.75" customHeight="1" x14ac:dyDescent="0.25">
      <c r="A842" s="12"/>
      <c r="B842" s="4"/>
      <c r="C842" s="4"/>
      <c r="D842" s="4"/>
      <c r="E842" s="4"/>
      <c r="F842" s="17"/>
      <c r="H842" s="4"/>
      <c r="I842" s="4"/>
      <c r="J842" s="4"/>
      <c r="L842" s="20"/>
      <c r="M842" s="32"/>
      <c r="N842" s="4"/>
      <c r="O842" s="4"/>
    </row>
    <row r="843" spans="1:15" ht="69.75" customHeight="1" x14ac:dyDescent="0.25">
      <c r="A843" s="2"/>
      <c r="B843" s="4"/>
      <c r="C843" s="4"/>
      <c r="D843" s="4"/>
      <c r="E843" s="4"/>
      <c r="F843" s="17"/>
      <c r="H843" s="4"/>
      <c r="I843" s="4"/>
      <c r="J843" s="4"/>
      <c r="L843" s="20"/>
      <c r="M843" s="32"/>
      <c r="N843" s="4"/>
      <c r="O843" s="4"/>
    </row>
    <row r="844" spans="1:15" ht="69.75" customHeight="1" x14ac:dyDescent="0.25">
      <c r="A844" s="12"/>
      <c r="B844" s="4"/>
      <c r="C844" s="4"/>
      <c r="D844" s="4"/>
      <c r="E844" s="4"/>
      <c r="F844" s="17"/>
      <c r="H844" s="4"/>
      <c r="I844" s="4"/>
      <c r="J844" s="4"/>
      <c r="L844" s="20"/>
      <c r="M844" s="32"/>
      <c r="N844" s="4"/>
      <c r="O844" s="4"/>
    </row>
    <row r="845" spans="1:15" ht="69.75" customHeight="1" x14ac:dyDescent="0.25">
      <c r="A845" s="2"/>
      <c r="B845" s="4"/>
      <c r="C845" s="4"/>
      <c r="D845" s="4"/>
      <c r="E845" s="4"/>
      <c r="F845" s="17"/>
      <c r="H845" s="4"/>
      <c r="I845" s="4"/>
      <c r="J845" s="4"/>
      <c r="L845" s="20"/>
      <c r="M845" s="32"/>
      <c r="N845" s="4"/>
      <c r="O845" s="4"/>
    </row>
    <row r="846" spans="1:15" ht="69.75" customHeight="1" x14ac:dyDescent="0.25">
      <c r="A846" s="12"/>
      <c r="B846" s="4"/>
      <c r="C846" s="4"/>
      <c r="D846" s="4"/>
      <c r="E846" s="4"/>
      <c r="F846" s="17"/>
      <c r="H846" s="4"/>
      <c r="I846" s="4"/>
      <c r="J846" s="4"/>
      <c r="L846" s="20"/>
      <c r="M846" s="32"/>
      <c r="N846" s="4"/>
      <c r="O846" s="4"/>
    </row>
    <row r="847" spans="1:15" ht="69.75" customHeight="1" x14ac:dyDescent="0.25">
      <c r="A847" s="2"/>
      <c r="B847" s="4"/>
      <c r="C847" s="4"/>
      <c r="D847" s="4"/>
      <c r="E847" s="4"/>
      <c r="F847" s="17"/>
      <c r="H847" s="4"/>
      <c r="I847" s="4"/>
      <c r="J847" s="4"/>
      <c r="L847" s="20"/>
      <c r="M847" s="32"/>
      <c r="N847" s="4"/>
      <c r="O847" s="4"/>
    </row>
    <row r="848" spans="1:15" ht="69.75" customHeight="1" x14ac:dyDescent="0.25">
      <c r="A848" s="12"/>
      <c r="B848" s="4"/>
      <c r="C848" s="4"/>
      <c r="D848" s="4"/>
      <c r="E848" s="4"/>
      <c r="F848" s="17"/>
      <c r="H848" s="4"/>
      <c r="I848" s="4"/>
      <c r="J848" s="4"/>
      <c r="L848" s="20"/>
      <c r="M848" s="32"/>
      <c r="N848" s="4"/>
      <c r="O848" s="4"/>
    </row>
    <row r="849" spans="1:15" ht="69.75" customHeight="1" x14ac:dyDescent="0.25">
      <c r="A849" s="2"/>
      <c r="B849" s="4"/>
      <c r="C849" s="4"/>
      <c r="D849" s="4"/>
      <c r="E849" s="4"/>
      <c r="F849" s="17"/>
      <c r="H849" s="4"/>
      <c r="I849" s="4"/>
      <c r="J849" s="4"/>
      <c r="L849" s="20"/>
      <c r="M849" s="32"/>
      <c r="N849" s="4"/>
      <c r="O849" s="4"/>
    </row>
    <row r="850" spans="1:15" ht="69.75" customHeight="1" x14ac:dyDescent="0.25">
      <c r="A850" s="12"/>
      <c r="B850" s="4"/>
      <c r="C850" s="4"/>
      <c r="D850" s="4"/>
      <c r="E850" s="4"/>
      <c r="F850" s="17"/>
      <c r="H850" s="4"/>
      <c r="I850" s="4"/>
      <c r="J850" s="4"/>
      <c r="L850" s="20"/>
      <c r="M850" s="32"/>
      <c r="N850" s="4"/>
      <c r="O850" s="4"/>
    </row>
    <row r="851" spans="1:15" ht="69.75" customHeight="1" x14ac:dyDescent="0.25">
      <c r="A851" s="2"/>
      <c r="B851" s="4"/>
      <c r="C851" s="4"/>
      <c r="D851" s="4"/>
      <c r="E851" s="4"/>
      <c r="F851" s="17"/>
      <c r="H851" s="4"/>
      <c r="I851" s="4"/>
      <c r="J851" s="4"/>
      <c r="L851" s="20"/>
      <c r="M851" s="32"/>
      <c r="N851" s="4"/>
      <c r="O851" s="4"/>
    </row>
    <row r="852" spans="1:15" ht="69.75" customHeight="1" x14ac:dyDescent="0.25">
      <c r="A852" s="12"/>
      <c r="B852" s="4"/>
      <c r="C852" s="4"/>
      <c r="D852" s="4"/>
      <c r="E852" s="4"/>
      <c r="F852" s="17"/>
      <c r="H852" s="4"/>
      <c r="I852" s="4"/>
      <c r="J852" s="4"/>
      <c r="L852" s="20"/>
      <c r="M852" s="32"/>
      <c r="N852" s="4"/>
      <c r="O852" s="4"/>
    </row>
    <row r="853" spans="1:15" ht="69.75" customHeight="1" x14ac:dyDescent="0.25">
      <c r="A853" s="3"/>
      <c r="B853" s="4"/>
      <c r="C853" s="4"/>
      <c r="D853" s="4"/>
      <c r="E853" s="4"/>
      <c r="F853" s="17"/>
      <c r="H853" s="4"/>
      <c r="I853" s="4"/>
      <c r="J853" s="4"/>
      <c r="L853" s="20"/>
      <c r="M853" s="32"/>
      <c r="N853" s="4"/>
      <c r="O853" s="4"/>
    </row>
    <row r="854" spans="1:15" ht="69.75" customHeight="1" x14ac:dyDescent="0.25">
      <c r="A854" s="12"/>
      <c r="B854" s="4"/>
      <c r="C854" s="4"/>
      <c r="D854" s="4"/>
      <c r="E854" s="4"/>
      <c r="F854" s="17"/>
      <c r="H854" s="4"/>
      <c r="I854" s="4"/>
      <c r="J854" s="4"/>
      <c r="L854" s="20"/>
      <c r="M854" s="32"/>
      <c r="N854" s="4"/>
      <c r="O854" s="4"/>
    </row>
    <row r="855" spans="1:15" ht="69.75" customHeight="1" x14ac:dyDescent="0.25">
      <c r="A855" s="2"/>
      <c r="B855" s="4"/>
      <c r="C855" s="4"/>
      <c r="D855" s="4"/>
      <c r="E855" s="4"/>
      <c r="F855" s="17"/>
      <c r="H855" s="4"/>
      <c r="I855" s="4"/>
      <c r="J855" s="4"/>
      <c r="L855" s="20"/>
      <c r="M855" s="32"/>
      <c r="N855" s="4"/>
      <c r="O855" s="4"/>
    </row>
    <row r="856" spans="1:15" ht="69.75" customHeight="1" x14ac:dyDescent="0.25">
      <c r="A856" s="12"/>
      <c r="B856" s="4"/>
      <c r="C856" s="4"/>
      <c r="D856" s="4"/>
      <c r="E856" s="4"/>
      <c r="F856" s="17"/>
      <c r="H856" s="4"/>
      <c r="I856" s="4"/>
      <c r="J856" s="4"/>
      <c r="L856" s="20"/>
      <c r="M856" s="32"/>
      <c r="N856" s="4"/>
      <c r="O856" s="4"/>
    </row>
    <row r="857" spans="1:15" ht="69.75" customHeight="1" x14ac:dyDescent="0.25">
      <c r="A857" s="2"/>
      <c r="B857" s="4"/>
      <c r="C857" s="4"/>
      <c r="D857" s="4"/>
      <c r="E857" s="4"/>
      <c r="F857" s="17"/>
      <c r="H857" s="4"/>
      <c r="I857" s="4"/>
      <c r="J857" s="4"/>
      <c r="L857" s="20"/>
      <c r="M857" s="32"/>
      <c r="N857" s="4"/>
      <c r="O857" s="4"/>
    </row>
    <row r="858" spans="1:15" ht="69.75" customHeight="1" x14ac:dyDescent="0.25">
      <c r="A858" s="12"/>
      <c r="B858" s="4"/>
      <c r="C858" s="4"/>
      <c r="D858" s="4"/>
      <c r="E858" s="4"/>
      <c r="F858" s="17"/>
      <c r="H858" s="4"/>
      <c r="I858" s="4"/>
      <c r="J858" s="4"/>
      <c r="L858" s="20"/>
      <c r="M858" s="32"/>
      <c r="N858" s="4"/>
      <c r="O858" s="4"/>
    </row>
    <row r="859" spans="1:15" ht="69.75" customHeight="1" x14ac:dyDescent="0.25">
      <c r="A859" s="2"/>
      <c r="B859" s="4"/>
      <c r="C859" s="4"/>
      <c r="D859" s="4"/>
      <c r="E859" s="4"/>
      <c r="F859" s="17"/>
      <c r="H859" s="4"/>
      <c r="I859" s="4"/>
      <c r="J859" s="4"/>
      <c r="L859" s="20"/>
      <c r="M859" s="32"/>
      <c r="N859" s="4"/>
      <c r="O859" s="4"/>
    </row>
    <row r="860" spans="1:15" ht="69.75" customHeight="1" x14ac:dyDescent="0.25">
      <c r="A860" s="12"/>
      <c r="B860" s="4"/>
      <c r="C860" s="4"/>
      <c r="D860" s="4"/>
      <c r="E860" s="4"/>
      <c r="F860" s="17"/>
      <c r="H860" s="4"/>
      <c r="I860" s="4"/>
      <c r="J860" s="4"/>
      <c r="L860" s="20"/>
      <c r="M860" s="32"/>
      <c r="N860" s="4"/>
      <c r="O860" s="4"/>
    </row>
    <row r="861" spans="1:15" ht="69.75" customHeight="1" x14ac:dyDescent="0.25">
      <c r="A861" s="2"/>
      <c r="B861" s="4"/>
      <c r="C861" s="4"/>
      <c r="D861" s="4"/>
      <c r="E861" s="4"/>
      <c r="F861" s="17"/>
      <c r="H861" s="4"/>
      <c r="I861" s="4"/>
      <c r="J861" s="4"/>
      <c r="L861" s="20"/>
      <c r="M861" s="32"/>
      <c r="N861" s="4"/>
      <c r="O861" s="4"/>
    </row>
    <row r="862" spans="1:15" ht="69.75" customHeight="1" x14ac:dyDescent="0.25">
      <c r="A862" s="12"/>
      <c r="B862" s="4"/>
      <c r="C862" s="4"/>
      <c r="D862" s="4"/>
      <c r="E862" s="4"/>
      <c r="F862" s="17"/>
      <c r="H862" s="4"/>
      <c r="I862" s="4"/>
      <c r="J862" s="4"/>
      <c r="L862" s="20"/>
      <c r="M862" s="32"/>
      <c r="N862" s="4"/>
      <c r="O862" s="4"/>
    </row>
    <row r="863" spans="1:15" ht="69.75" customHeight="1" x14ac:dyDescent="0.25">
      <c r="A863" s="2"/>
      <c r="B863" s="4"/>
      <c r="C863" s="4"/>
      <c r="D863" s="4"/>
      <c r="E863" s="4"/>
      <c r="F863" s="17"/>
      <c r="H863" s="4"/>
      <c r="I863" s="4"/>
      <c r="J863" s="4"/>
      <c r="L863" s="20"/>
      <c r="M863" s="32"/>
      <c r="N863" s="4"/>
      <c r="O863" s="4"/>
    </row>
    <row r="864" spans="1:15" ht="69.75" customHeight="1" x14ac:dyDescent="0.25">
      <c r="A864" s="12"/>
      <c r="B864" s="4"/>
      <c r="C864" s="4"/>
      <c r="D864" s="4"/>
      <c r="E864" s="4"/>
      <c r="F864" s="17"/>
      <c r="H864" s="4"/>
      <c r="I864" s="4"/>
      <c r="J864" s="4"/>
      <c r="L864" s="20"/>
      <c r="M864" s="32"/>
      <c r="N864" s="4"/>
      <c r="O864" s="4"/>
    </row>
    <row r="865" spans="1:15" ht="69.75" customHeight="1" x14ac:dyDescent="0.25">
      <c r="A865" s="13"/>
      <c r="B865" s="4"/>
      <c r="C865" s="4"/>
      <c r="D865" s="4"/>
      <c r="E865" s="4"/>
      <c r="F865" s="17"/>
      <c r="H865" s="4"/>
      <c r="I865" s="4"/>
      <c r="J865" s="4"/>
      <c r="L865" s="20"/>
      <c r="M865" s="32"/>
      <c r="N865" s="4"/>
      <c r="O865" s="4"/>
    </row>
    <row r="866" spans="1:15" ht="69.75" customHeight="1" x14ac:dyDescent="0.25">
      <c r="A866" s="12"/>
      <c r="B866" s="4"/>
      <c r="C866" s="4"/>
      <c r="D866" s="4"/>
      <c r="E866" s="4"/>
      <c r="F866" s="17"/>
      <c r="H866" s="4"/>
      <c r="I866" s="4"/>
      <c r="J866" s="4"/>
      <c r="L866" s="20"/>
      <c r="M866" s="32"/>
      <c r="N866" s="4"/>
      <c r="O866" s="4"/>
    </row>
    <row r="867" spans="1:15" ht="69.75" customHeight="1" x14ac:dyDescent="0.25">
      <c r="A867" s="13"/>
      <c r="B867" s="4"/>
      <c r="C867" s="4"/>
      <c r="D867" s="4"/>
      <c r="E867" s="4"/>
      <c r="F867" s="17"/>
      <c r="H867" s="4"/>
      <c r="I867" s="4"/>
      <c r="J867" s="4"/>
      <c r="L867" s="20"/>
      <c r="M867" s="32"/>
      <c r="N867" s="4"/>
      <c r="O867" s="4"/>
    </row>
    <row r="868" spans="1:15" ht="69.75" customHeight="1" x14ac:dyDescent="0.25">
      <c r="A868" s="12"/>
      <c r="B868" s="4"/>
      <c r="C868" s="4"/>
      <c r="D868" s="4"/>
      <c r="E868" s="4"/>
      <c r="F868" s="17"/>
      <c r="H868" s="4"/>
      <c r="I868" s="4"/>
      <c r="J868" s="4"/>
      <c r="L868" s="20"/>
      <c r="M868" s="32"/>
      <c r="N868" s="4"/>
      <c r="O868" s="4"/>
    </row>
    <row r="869" spans="1:15" ht="69.75" customHeight="1" x14ac:dyDescent="0.25">
      <c r="A869" s="13"/>
      <c r="B869" s="4"/>
      <c r="C869" s="4"/>
      <c r="D869" s="4"/>
      <c r="E869" s="4"/>
      <c r="F869" s="17"/>
      <c r="H869" s="4"/>
      <c r="I869" s="4"/>
      <c r="J869" s="4"/>
      <c r="L869" s="20"/>
      <c r="M869" s="32"/>
      <c r="N869" s="4"/>
      <c r="O869" s="4"/>
    </row>
    <row r="870" spans="1:15" ht="69.75" customHeight="1" x14ac:dyDescent="0.25">
      <c r="A870" s="12"/>
      <c r="B870" s="4"/>
      <c r="C870" s="4"/>
      <c r="D870" s="4"/>
      <c r="E870" s="4"/>
      <c r="F870" s="17"/>
      <c r="H870" s="4"/>
      <c r="I870" s="4"/>
      <c r="J870" s="4"/>
      <c r="L870" s="20"/>
      <c r="M870" s="32"/>
      <c r="N870" s="4"/>
      <c r="O870" s="4"/>
    </row>
    <row r="871" spans="1:15" ht="69.75" customHeight="1" x14ac:dyDescent="0.25">
      <c r="A871" s="13"/>
      <c r="B871" s="4"/>
      <c r="C871" s="4"/>
      <c r="D871" s="4"/>
      <c r="E871" s="4"/>
      <c r="F871" s="17"/>
      <c r="H871" s="4"/>
      <c r="I871" s="4"/>
      <c r="J871" s="4"/>
      <c r="L871" s="20"/>
      <c r="M871" s="32"/>
      <c r="N871" s="4"/>
      <c r="O871" s="4"/>
    </row>
    <row r="872" spans="1:15" ht="69.75" customHeight="1" x14ac:dyDescent="0.25">
      <c r="A872" s="12"/>
      <c r="B872" s="4"/>
      <c r="C872" s="4"/>
      <c r="D872" s="4"/>
      <c r="E872" s="4"/>
      <c r="F872" s="17"/>
      <c r="H872" s="4"/>
      <c r="I872" s="4"/>
      <c r="J872" s="4"/>
      <c r="L872" s="20"/>
      <c r="M872" s="32"/>
      <c r="N872" s="4"/>
      <c r="O872" s="4"/>
    </row>
    <row r="873" spans="1:15" ht="69.75" customHeight="1" x14ac:dyDescent="0.25">
      <c r="A873" s="3"/>
      <c r="B873" s="4"/>
      <c r="C873" s="4"/>
      <c r="D873" s="4"/>
      <c r="E873" s="4"/>
      <c r="F873" s="17"/>
      <c r="H873" s="4"/>
      <c r="I873" s="4"/>
      <c r="J873" s="4"/>
      <c r="L873" s="20"/>
      <c r="M873" s="32"/>
      <c r="N873" s="4"/>
      <c r="O873" s="4"/>
    </row>
    <row r="874" spans="1:15" ht="69.75" customHeight="1" x14ac:dyDescent="0.25">
      <c r="A874" s="12"/>
      <c r="B874" s="4"/>
      <c r="C874" s="4"/>
      <c r="D874" s="4"/>
      <c r="E874" s="4"/>
      <c r="F874" s="17"/>
      <c r="H874" s="4"/>
      <c r="I874" s="4"/>
      <c r="J874" s="4"/>
      <c r="L874" s="20"/>
      <c r="M874" s="32"/>
      <c r="N874" s="4"/>
      <c r="O874" s="4"/>
    </row>
    <row r="875" spans="1:15" ht="69.75" customHeight="1" x14ac:dyDescent="0.25">
      <c r="A875" s="2"/>
      <c r="B875" s="4"/>
      <c r="C875" s="4"/>
      <c r="D875" s="4"/>
      <c r="E875" s="4"/>
      <c r="F875" s="17"/>
      <c r="H875" s="4"/>
      <c r="I875" s="4"/>
      <c r="J875" s="4"/>
      <c r="L875" s="20"/>
      <c r="M875" s="32"/>
      <c r="N875" s="4"/>
      <c r="O875" s="4"/>
    </row>
    <row r="876" spans="1:15" ht="69.75" customHeight="1" x14ac:dyDescent="0.25">
      <c r="A876" s="12"/>
      <c r="B876" s="4"/>
      <c r="C876" s="4"/>
      <c r="D876" s="4"/>
      <c r="E876" s="4"/>
      <c r="F876" s="17"/>
      <c r="H876" s="4"/>
      <c r="I876" s="4"/>
      <c r="J876" s="4"/>
      <c r="L876" s="20"/>
      <c r="M876" s="32"/>
      <c r="N876" s="4"/>
      <c r="O876" s="4"/>
    </row>
    <row r="877" spans="1:15" ht="69.75" customHeight="1" x14ac:dyDescent="0.25">
      <c r="A877" s="2"/>
      <c r="B877" s="4"/>
      <c r="C877" s="4"/>
      <c r="D877" s="4"/>
      <c r="E877" s="4"/>
      <c r="F877" s="17"/>
      <c r="H877" s="4"/>
      <c r="I877" s="4"/>
      <c r="J877" s="4"/>
      <c r="L877" s="20"/>
      <c r="M877" s="32"/>
      <c r="N877" s="4"/>
      <c r="O877" s="4"/>
    </row>
    <row r="878" spans="1:15" ht="69.75" customHeight="1" x14ac:dyDescent="0.25">
      <c r="A878" s="12"/>
      <c r="B878" s="4"/>
      <c r="C878" s="4"/>
      <c r="D878" s="4"/>
      <c r="E878" s="4"/>
      <c r="F878" s="17"/>
      <c r="H878" s="4"/>
      <c r="I878" s="4"/>
      <c r="J878" s="4"/>
      <c r="L878" s="20"/>
      <c r="M878" s="32"/>
      <c r="N878" s="4"/>
      <c r="O878" s="4"/>
    </row>
    <row r="879" spans="1:15" ht="69.75" customHeight="1" x14ac:dyDescent="0.25">
      <c r="A879" s="2"/>
      <c r="B879" s="4"/>
      <c r="C879" s="4"/>
      <c r="D879" s="4"/>
      <c r="E879" s="4"/>
      <c r="F879" s="17"/>
      <c r="H879" s="4"/>
      <c r="I879" s="4"/>
      <c r="J879" s="4"/>
      <c r="L879" s="20"/>
      <c r="M879" s="32"/>
      <c r="N879" s="4"/>
      <c r="O879" s="4"/>
    </row>
    <row r="880" spans="1:15" ht="69.75" customHeight="1" x14ac:dyDescent="0.25">
      <c r="A880" s="12"/>
      <c r="B880" s="4"/>
      <c r="C880" s="4"/>
      <c r="D880" s="4"/>
      <c r="E880" s="4"/>
      <c r="F880" s="17"/>
      <c r="H880" s="4"/>
      <c r="I880" s="4"/>
      <c r="J880" s="4"/>
      <c r="L880" s="20"/>
      <c r="M880" s="32"/>
      <c r="N880" s="4"/>
      <c r="O880" s="4"/>
    </row>
    <row r="881" spans="1:15" ht="69.75" customHeight="1" x14ac:dyDescent="0.25">
      <c r="A881" s="2"/>
      <c r="B881" s="4"/>
      <c r="C881" s="4"/>
      <c r="D881" s="4"/>
      <c r="E881" s="4"/>
      <c r="F881" s="17"/>
      <c r="H881" s="4"/>
      <c r="I881" s="4"/>
      <c r="J881" s="4"/>
      <c r="L881" s="20"/>
      <c r="M881" s="32"/>
      <c r="N881" s="4"/>
      <c r="O881" s="4"/>
    </row>
    <row r="882" spans="1:15" ht="69.75" customHeight="1" x14ac:dyDescent="0.25">
      <c r="A882" s="12"/>
      <c r="B882" s="4"/>
      <c r="C882" s="4"/>
      <c r="D882" s="4"/>
      <c r="E882" s="4"/>
      <c r="F882" s="17"/>
      <c r="H882" s="4"/>
      <c r="I882" s="4"/>
      <c r="J882" s="4"/>
      <c r="L882" s="20"/>
      <c r="M882" s="32"/>
      <c r="N882" s="4"/>
      <c r="O882" s="4"/>
    </row>
    <row r="883" spans="1:15" ht="69.75" customHeight="1" x14ac:dyDescent="0.25">
      <c r="A883" s="13"/>
      <c r="B883" s="4"/>
      <c r="C883" s="4"/>
      <c r="D883" s="4"/>
      <c r="E883" s="4"/>
      <c r="F883" s="17"/>
      <c r="H883" s="4"/>
      <c r="I883" s="4"/>
      <c r="J883" s="4"/>
      <c r="L883" s="20"/>
      <c r="M883" s="32"/>
      <c r="N883" s="4"/>
      <c r="O883" s="4"/>
    </row>
    <row r="884" spans="1:15" ht="69.75" customHeight="1" x14ac:dyDescent="0.25">
      <c r="A884" s="12"/>
      <c r="B884" s="4"/>
      <c r="C884" s="4"/>
      <c r="D884" s="4"/>
      <c r="E884" s="4"/>
      <c r="F884" s="17"/>
      <c r="H884" s="4"/>
      <c r="I884" s="4"/>
      <c r="J884" s="4"/>
      <c r="L884" s="20"/>
      <c r="M884" s="32"/>
      <c r="N884" s="4"/>
      <c r="O884" s="4"/>
    </row>
    <row r="885" spans="1:15" ht="69.75" customHeight="1" x14ac:dyDescent="0.25">
      <c r="A885" s="2"/>
      <c r="B885" s="4"/>
      <c r="C885" s="4"/>
      <c r="D885" s="4"/>
      <c r="E885" s="4"/>
      <c r="F885" s="17"/>
      <c r="H885" s="4"/>
      <c r="I885" s="4"/>
      <c r="J885" s="4"/>
      <c r="L885" s="20"/>
      <c r="M885" s="32"/>
      <c r="N885" s="4"/>
      <c r="O885" s="4"/>
    </row>
    <row r="886" spans="1:15" ht="69.75" customHeight="1" x14ac:dyDescent="0.25">
      <c r="A886" s="12"/>
      <c r="B886" s="4"/>
      <c r="C886" s="4"/>
      <c r="D886" s="4"/>
      <c r="E886" s="4"/>
      <c r="F886" s="17"/>
      <c r="H886" s="4"/>
      <c r="I886" s="4"/>
      <c r="J886" s="4"/>
      <c r="L886" s="20"/>
      <c r="M886" s="32"/>
      <c r="N886" s="4"/>
      <c r="O886" s="4"/>
    </row>
    <row r="887" spans="1:15" ht="69.75" customHeight="1" x14ac:dyDescent="0.25">
      <c r="A887" s="2"/>
      <c r="B887" s="4"/>
      <c r="C887" s="4"/>
      <c r="D887" s="4"/>
      <c r="E887" s="4"/>
      <c r="F887" s="17"/>
      <c r="H887" s="4"/>
      <c r="I887" s="4"/>
      <c r="J887" s="4"/>
      <c r="L887" s="20"/>
      <c r="M887" s="32"/>
      <c r="N887" s="4"/>
      <c r="O887" s="4"/>
    </row>
    <row r="888" spans="1:15" ht="69.75" customHeight="1" x14ac:dyDescent="0.25">
      <c r="A888" s="12"/>
      <c r="B888" s="4"/>
      <c r="C888" s="4"/>
      <c r="D888" s="4"/>
      <c r="E888" s="4"/>
      <c r="F888" s="17"/>
      <c r="H888" s="4"/>
      <c r="I888" s="4"/>
      <c r="J888" s="4"/>
      <c r="L888" s="20"/>
      <c r="M888" s="32"/>
      <c r="N888" s="4"/>
      <c r="O888" s="4"/>
    </row>
    <row r="889" spans="1:15" ht="69.75" customHeight="1" x14ac:dyDescent="0.25">
      <c r="A889" s="2"/>
      <c r="B889" s="4"/>
      <c r="C889" s="4"/>
      <c r="D889" s="4"/>
      <c r="E889" s="4"/>
      <c r="F889" s="17"/>
      <c r="H889" s="4"/>
      <c r="I889" s="4"/>
      <c r="J889" s="4"/>
      <c r="L889" s="20"/>
      <c r="M889" s="32"/>
      <c r="N889" s="4"/>
      <c r="O889" s="4"/>
    </row>
    <row r="890" spans="1:15" ht="69.75" customHeight="1" x14ac:dyDescent="0.25">
      <c r="A890" s="12"/>
      <c r="B890" s="4"/>
      <c r="C890" s="4"/>
      <c r="D890" s="4"/>
      <c r="E890" s="4"/>
      <c r="F890" s="17"/>
      <c r="H890" s="4"/>
      <c r="I890" s="4"/>
      <c r="J890" s="4"/>
      <c r="L890" s="20"/>
      <c r="M890" s="32"/>
      <c r="N890" s="4"/>
      <c r="O890" s="4"/>
    </row>
    <row r="891" spans="1:15" ht="69.75" customHeight="1" x14ac:dyDescent="0.25">
      <c r="A891" s="2"/>
      <c r="B891" s="4"/>
      <c r="C891" s="4"/>
      <c r="D891" s="4"/>
      <c r="E891" s="4"/>
      <c r="F891" s="17"/>
      <c r="H891" s="4"/>
      <c r="I891" s="4"/>
      <c r="J891" s="4"/>
      <c r="L891" s="20"/>
      <c r="M891" s="32"/>
      <c r="N891" s="4"/>
      <c r="O891" s="4"/>
    </row>
    <row r="892" spans="1:15" ht="69.75" customHeight="1" x14ac:dyDescent="0.25">
      <c r="A892" s="12"/>
      <c r="B892" s="4"/>
      <c r="C892" s="4"/>
      <c r="D892" s="4"/>
      <c r="E892" s="4"/>
      <c r="F892" s="17"/>
      <c r="H892" s="4"/>
      <c r="I892" s="4"/>
      <c r="J892" s="4"/>
      <c r="L892" s="20"/>
      <c r="M892" s="32"/>
      <c r="N892" s="4"/>
      <c r="O892" s="4"/>
    </row>
    <row r="893" spans="1:15" ht="69.75" customHeight="1" x14ac:dyDescent="0.25">
      <c r="A893" s="13"/>
      <c r="B893" s="4"/>
      <c r="C893" s="4"/>
      <c r="D893" s="4"/>
      <c r="E893" s="4"/>
      <c r="F893" s="17"/>
      <c r="H893" s="4"/>
      <c r="I893" s="4"/>
      <c r="J893" s="4"/>
      <c r="L893" s="20"/>
      <c r="M893" s="32"/>
      <c r="N893" s="4"/>
      <c r="O893" s="4"/>
    </row>
    <row r="894" spans="1:15" ht="69.75" customHeight="1" x14ac:dyDescent="0.25">
      <c r="A894" s="12"/>
      <c r="B894" s="4"/>
      <c r="C894" s="4"/>
      <c r="D894" s="4"/>
      <c r="E894" s="4"/>
      <c r="F894" s="17"/>
      <c r="H894" s="4"/>
      <c r="I894" s="4"/>
      <c r="J894" s="4"/>
      <c r="L894" s="20"/>
      <c r="M894" s="32"/>
      <c r="N894" s="4"/>
      <c r="O894" s="4"/>
    </row>
    <row r="895" spans="1:15" ht="69.75" customHeight="1" x14ac:dyDescent="0.25">
      <c r="A895" s="13"/>
      <c r="B895" s="4"/>
      <c r="C895" s="4"/>
      <c r="D895" s="4"/>
      <c r="E895" s="4"/>
      <c r="F895" s="17"/>
      <c r="H895" s="4"/>
      <c r="I895" s="4"/>
      <c r="J895" s="4"/>
      <c r="L895" s="20"/>
      <c r="M895" s="32"/>
      <c r="N895" s="4"/>
      <c r="O895" s="4"/>
    </row>
    <row r="896" spans="1:15" ht="69.75" customHeight="1" x14ac:dyDescent="0.25">
      <c r="A896" s="12"/>
      <c r="B896" s="4"/>
      <c r="C896" s="4"/>
      <c r="D896" s="4"/>
      <c r="E896" s="4"/>
      <c r="F896" s="17"/>
      <c r="H896" s="4"/>
      <c r="I896" s="4"/>
      <c r="J896" s="4"/>
      <c r="L896" s="20"/>
      <c r="M896" s="32"/>
      <c r="N896" s="4"/>
      <c r="O896" s="4"/>
    </row>
    <row r="897" spans="1:15" ht="69.75" customHeight="1" x14ac:dyDescent="0.25">
      <c r="A897" s="2"/>
      <c r="B897" s="4"/>
      <c r="C897" s="4"/>
      <c r="D897" s="4"/>
      <c r="E897" s="4"/>
      <c r="F897" s="17"/>
      <c r="H897" s="4"/>
      <c r="I897" s="4"/>
      <c r="J897" s="4"/>
      <c r="L897" s="20"/>
      <c r="M897" s="32"/>
      <c r="N897" s="4"/>
      <c r="O897" s="4"/>
    </row>
    <row r="898" spans="1:15" ht="69.75" customHeight="1" x14ac:dyDescent="0.25">
      <c r="A898" s="12"/>
      <c r="B898" s="4"/>
      <c r="C898" s="4"/>
      <c r="D898" s="4"/>
      <c r="E898" s="4"/>
      <c r="F898" s="17"/>
      <c r="H898" s="4"/>
      <c r="I898" s="4"/>
      <c r="J898" s="4"/>
      <c r="L898" s="20"/>
      <c r="M898" s="32"/>
      <c r="N898" s="4"/>
      <c r="O898" s="4"/>
    </row>
    <row r="899" spans="1:15" ht="69.75" customHeight="1" x14ac:dyDescent="0.25">
      <c r="A899" s="12"/>
      <c r="B899" s="4"/>
      <c r="C899" s="4"/>
      <c r="D899" s="4"/>
      <c r="E899" s="4"/>
      <c r="F899" s="17"/>
      <c r="H899" s="4"/>
      <c r="I899" s="4"/>
      <c r="J899" s="4"/>
      <c r="L899" s="20"/>
      <c r="M899" s="32"/>
      <c r="N899" s="4"/>
      <c r="O899" s="4"/>
    </row>
    <row r="900" spans="1:15" ht="69.75" customHeight="1" x14ac:dyDescent="0.25">
      <c r="A900" s="12"/>
      <c r="B900" s="4"/>
      <c r="C900" s="4"/>
      <c r="D900" s="4"/>
      <c r="E900" s="4"/>
      <c r="F900" s="17"/>
      <c r="H900" s="4"/>
      <c r="I900" s="4"/>
      <c r="J900" s="4"/>
      <c r="L900" s="20"/>
      <c r="M900" s="32"/>
      <c r="N900" s="4"/>
      <c r="O900" s="4"/>
    </row>
    <row r="901" spans="1:15" ht="69.75" customHeight="1" x14ac:dyDescent="0.25">
      <c r="A901" s="12"/>
      <c r="B901" s="4"/>
      <c r="C901" s="4"/>
      <c r="D901" s="4"/>
      <c r="E901" s="4"/>
      <c r="F901" s="17"/>
      <c r="H901" s="4"/>
      <c r="I901" s="4"/>
      <c r="J901" s="4"/>
      <c r="L901" s="20"/>
      <c r="M901" s="32"/>
      <c r="N901" s="4"/>
      <c r="O901" s="4"/>
    </row>
    <row r="902" spans="1:15" ht="69.75" customHeight="1" x14ac:dyDescent="0.25">
      <c r="A902" s="12"/>
      <c r="B902" s="4"/>
      <c r="C902" s="4"/>
      <c r="D902" s="4"/>
      <c r="E902" s="4"/>
      <c r="F902" s="17"/>
      <c r="H902" s="4"/>
      <c r="I902" s="4"/>
      <c r="J902" s="4"/>
      <c r="L902" s="20"/>
      <c r="M902" s="32"/>
      <c r="N902" s="4"/>
      <c r="O902" s="4"/>
    </row>
    <row r="903" spans="1:15" x14ac:dyDescent="0.25">
      <c r="A903" s="12"/>
      <c r="B903" s="4"/>
      <c r="C903" s="4"/>
      <c r="D903" s="4"/>
      <c r="E903" s="4"/>
      <c r="F903" s="17"/>
      <c r="H903" s="4"/>
      <c r="I903" s="4"/>
      <c r="J903" s="4"/>
      <c r="L903" s="20"/>
      <c r="M903" s="32"/>
      <c r="N903" s="4"/>
      <c r="O903" s="4"/>
    </row>
    <row r="904" spans="1:15" x14ac:dyDescent="0.25">
      <c r="A904" s="12"/>
      <c r="B904" s="4"/>
      <c r="C904" s="4"/>
      <c r="D904" s="4"/>
      <c r="E904" s="4"/>
      <c r="F904" s="17"/>
      <c r="H904" s="4"/>
      <c r="I904" s="4"/>
      <c r="J904" s="4"/>
      <c r="L904" s="20"/>
      <c r="M904" s="32"/>
      <c r="N904" s="4"/>
      <c r="O904" s="4"/>
    </row>
    <row r="905" spans="1:15" x14ac:dyDescent="0.25">
      <c r="A905" s="12"/>
      <c r="B905" s="4"/>
      <c r="C905" s="4"/>
      <c r="D905" s="4"/>
      <c r="E905" s="4"/>
      <c r="F905" s="17"/>
      <c r="H905" s="4"/>
      <c r="I905" s="4"/>
      <c r="J905" s="4"/>
      <c r="L905" s="20"/>
      <c r="M905" s="32"/>
      <c r="N905" s="4"/>
      <c r="O905" s="4"/>
    </row>
  </sheetData>
  <autoFilter ref="A3:O581" xr:uid="{00000000-0009-0000-0000-000000000000}"/>
  <sortState xmlns:xlrd2="http://schemas.microsoft.com/office/spreadsheetml/2017/richdata2" ref="A2:R906">
    <sortCondition ref="H4:H405"/>
  </sortState>
  <mergeCells count="2">
    <mergeCell ref="A1:O1"/>
    <mergeCell ref="A2:O2"/>
  </mergeCells>
  <phoneticPr fontId="17"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2"/>
  <sheetViews>
    <sheetView zoomScale="70" zoomScaleNormal="70" workbookViewId="0">
      <selection sqref="A1:F1"/>
    </sheetView>
  </sheetViews>
  <sheetFormatPr defaultColWidth="31.42578125" defaultRowHeight="36" customHeight="1" x14ac:dyDescent="0.25"/>
  <cols>
    <col min="1" max="1" width="31.42578125" style="1"/>
    <col min="2" max="2" width="40.42578125" style="1" customWidth="1"/>
    <col min="3" max="16384" width="31.42578125" style="1"/>
  </cols>
  <sheetData>
    <row r="1" spans="1:6" ht="36" customHeight="1" thickBot="1" x14ac:dyDescent="0.3">
      <c r="A1" s="93" t="s">
        <v>2185</v>
      </c>
      <c r="B1" s="94"/>
      <c r="C1" s="94"/>
      <c r="D1" s="94"/>
      <c r="E1" s="94"/>
      <c r="F1" s="95"/>
    </row>
    <row r="2" spans="1:6" ht="36" customHeight="1" x14ac:dyDescent="0.25">
      <c r="A2" s="96" t="s">
        <v>2186</v>
      </c>
      <c r="B2" s="97"/>
      <c r="C2" s="97"/>
      <c r="D2" s="97"/>
      <c r="E2" s="97"/>
      <c r="F2" s="98"/>
    </row>
    <row r="3" spans="1:6" ht="52.5" customHeight="1" x14ac:dyDescent="0.25">
      <c r="A3" s="5" t="s">
        <v>4</v>
      </c>
      <c r="B3" s="5" t="s">
        <v>5</v>
      </c>
      <c r="C3" s="10" t="s">
        <v>9</v>
      </c>
      <c r="D3" s="6" t="s">
        <v>10</v>
      </c>
      <c r="E3" s="6" t="s">
        <v>11</v>
      </c>
      <c r="F3" s="7" t="s">
        <v>2187</v>
      </c>
    </row>
    <row r="4" spans="1:6" ht="36" customHeight="1" x14ac:dyDescent="0.25">
      <c r="A4" s="15" t="s">
        <v>19</v>
      </c>
      <c r="B4" s="22" t="s">
        <v>2188</v>
      </c>
      <c r="C4" s="23" t="s">
        <v>2189</v>
      </c>
      <c r="D4" s="23" t="s">
        <v>2190</v>
      </c>
      <c r="E4" s="23" t="s">
        <v>2191</v>
      </c>
      <c r="F4" s="24" t="s">
        <v>2192</v>
      </c>
    </row>
    <row r="5" spans="1:6" ht="36" customHeight="1" x14ac:dyDescent="0.25">
      <c r="A5" s="15" t="s">
        <v>19</v>
      </c>
      <c r="B5" s="22" t="s">
        <v>2193</v>
      </c>
      <c r="C5" s="23" t="s">
        <v>2194</v>
      </c>
      <c r="D5" s="23" t="s">
        <v>2195</v>
      </c>
      <c r="E5" s="23" t="s">
        <v>2196</v>
      </c>
      <c r="F5" s="24" t="s">
        <v>2192</v>
      </c>
    </row>
    <row r="6" spans="1:6" ht="36" customHeight="1" x14ac:dyDescent="0.25">
      <c r="A6" s="15" t="s">
        <v>19</v>
      </c>
      <c r="B6" s="22" t="s">
        <v>2197</v>
      </c>
      <c r="C6" s="23" t="s">
        <v>2198</v>
      </c>
      <c r="D6" s="23" t="s">
        <v>2199</v>
      </c>
      <c r="E6" s="23" t="s">
        <v>2200</v>
      </c>
      <c r="F6" s="24" t="s">
        <v>2192</v>
      </c>
    </row>
    <row r="7" spans="1:6" ht="36" customHeight="1" x14ac:dyDescent="0.25">
      <c r="A7" s="15" t="s">
        <v>19</v>
      </c>
      <c r="B7" s="22" t="s">
        <v>2201</v>
      </c>
      <c r="C7" s="23" t="s">
        <v>2202</v>
      </c>
      <c r="D7" s="23" t="s">
        <v>2203</v>
      </c>
      <c r="E7" s="23" t="s">
        <v>2204</v>
      </c>
      <c r="F7" s="24" t="s">
        <v>2192</v>
      </c>
    </row>
    <row r="8" spans="1:6" ht="36" customHeight="1" x14ac:dyDescent="0.25">
      <c r="A8" s="15" t="s">
        <v>19</v>
      </c>
      <c r="B8" s="22" t="s">
        <v>2205</v>
      </c>
      <c r="C8" s="23" t="s">
        <v>2206</v>
      </c>
      <c r="D8" s="23" t="s">
        <v>2207</v>
      </c>
      <c r="E8" s="23" t="s">
        <v>2208</v>
      </c>
      <c r="F8" s="24" t="s">
        <v>2192</v>
      </c>
    </row>
    <row r="9" spans="1:6" ht="36" customHeight="1" x14ac:dyDescent="0.25">
      <c r="A9" s="15" t="s">
        <v>19</v>
      </c>
      <c r="B9" s="22" t="s">
        <v>436</v>
      </c>
      <c r="C9" s="23" t="s">
        <v>2209</v>
      </c>
      <c r="D9" s="23" t="s">
        <v>2210</v>
      </c>
      <c r="E9" s="23" t="s">
        <v>2211</v>
      </c>
      <c r="F9" s="24" t="s">
        <v>2192</v>
      </c>
    </row>
    <row r="10" spans="1:6" ht="36" customHeight="1" x14ac:dyDescent="0.25">
      <c r="A10" s="15" t="s">
        <v>19</v>
      </c>
      <c r="B10" s="22" t="s">
        <v>2212</v>
      </c>
      <c r="C10" s="23" t="s">
        <v>2213</v>
      </c>
      <c r="D10" s="23" t="s">
        <v>2214</v>
      </c>
      <c r="E10" s="23" t="s">
        <v>2215</v>
      </c>
      <c r="F10" s="24" t="s">
        <v>2192</v>
      </c>
    </row>
    <row r="11" spans="1:6" ht="36" customHeight="1" x14ac:dyDescent="0.25">
      <c r="A11" s="15" t="s">
        <v>19</v>
      </c>
      <c r="B11" s="22" t="s">
        <v>2216</v>
      </c>
      <c r="C11" s="23" t="s">
        <v>2217</v>
      </c>
      <c r="D11" s="23" t="s">
        <v>2218</v>
      </c>
      <c r="E11" s="23" t="s">
        <v>2219</v>
      </c>
      <c r="F11" s="24" t="s">
        <v>2192</v>
      </c>
    </row>
    <row r="12" spans="1:6" ht="36" customHeight="1" x14ac:dyDescent="0.25">
      <c r="A12" s="15" t="s">
        <v>19</v>
      </c>
      <c r="B12" s="22" t="s">
        <v>2220</v>
      </c>
      <c r="C12" s="23" t="s">
        <v>2221</v>
      </c>
      <c r="D12" s="23" t="s">
        <v>2222</v>
      </c>
      <c r="E12" s="23" t="s">
        <v>2223</v>
      </c>
      <c r="F12" s="24" t="s">
        <v>2192</v>
      </c>
    </row>
    <row r="13" spans="1:6" ht="36" customHeight="1" x14ac:dyDescent="0.25">
      <c r="A13" s="15" t="s">
        <v>19</v>
      </c>
      <c r="B13" s="22" t="s">
        <v>2224</v>
      </c>
      <c r="C13" s="23" t="s">
        <v>2225</v>
      </c>
      <c r="D13" s="23" t="s">
        <v>2226</v>
      </c>
      <c r="E13" s="23" t="s">
        <v>2227</v>
      </c>
      <c r="F13" s="24" t="s">
        <v>2192</v>
      </c>
    </row>
    <row r="14" spans="1:6" ht="36" customHeight="1" x14ac:dyDescent="0.25">
      <c r="A14" s="15" t="s">
        <v>19</v>
      </c>
      <c r="B14" s="22" t="s">
        <v>2228</v>
      </c>
      <c r="C14" s="23" t="s">
        <v>2229</v>
      </c>
      <c r="D14" s="23" t="s">
        <v>2230</v>
      </c>
      <c r="E14" s="23" t="s">
        <v>2231</v>
      </c>
      <c r="F14" s="24" t="s">
        <v>2192</v>
      </c>
    </row>
    <row r="15" spans="1:6" ht="36" customHeight="1" x14ac:dyDescent="0.25">
      <c r="A15" s="15" t="s">
        <v>19</v>
      </c>
      <c r="B15" s="22" t="s">
        <v>2232</v>
      </c>
      <c r="C15" s="23" t="s">
        <v>2233</v>
      </c>
      <c r="D15" s="23" t="s">
        <v>2234</v>
      </c>
      <c r="E15" s="23" t="s">
        <v>2235</v>
      </c>
      <c r="F15" s="24" t="s">
        <v>2192</v>
      </c>
    </row>
    <row r="16" spans="1:6" ht="36" customHeight="1" x14ac:dyDescent="0.25">
      <c r="A16" s="15" t="s">
        <v>19</v>
      </c>
      <c r="B16" s="22" t="s">
        <v>2236</v>
      </c>
      <c r="C16" s="23" t="s">
        <v>2237</v>
      </c>
      <c r="D16" s="23" t="s">
        <v>2238</v>
      </c>
      <c r="E16" s="23" t="s">
        <v>2239</v>
      </c>
      <c r="F16" s="24" t="s">
        <v>2192</v>
      </c>
    </row>
    <row r="17" spans="1:6" ht="36" customHeight="1" x14ac:dyDescent="0.25">
      <c r="A17" s="15" t="s">
        <v>19</v>
      </c>
      <c r="B17" s="22" t="s">
        <v>2240</v>
      </c>
      <c r="C17" s="23" t="s">
        <v>2241</v>
      </c>
      <c r="D17" s="23" t="s">
        <v>2242</v>
      </c>
      <c r="E17" s="23" t="s">
        <v>2243</v>
      </c>
      <c r="F17" s="24" t="s">
        <v>2192</v>
      </c>
    </row>
    <row r="18" spans="1:6" ht="36" customHeight="1" x14ac:dyDescent="0.25">
      <c r="A18" s="15" t="s">
        <v>19</v>
      </c>
      <c r="B18" s="22" t="s">
        <v>2244</v>
      </c>
      <c r="C18" s="23" t="s">
        <v>2245</v>
      </c>
      <c r="D18" s="23" t="s">
        <v>2246</v>
      </c>
      <c r="E18" s="23" t="s">
        <v>2247</v>
      </c>
      <c r="F18" s="24" t="s">
        <v>2192</v>
      </c>
    </row>
    <row r="19" spans="1:6" ht="36" customHeight="1" x14ac:dyDescent="0.25">
      <c r="A19" s="15" t="s">
        <v>19</v>
      </c>
      <c r="B19" s="22" t="s">
        <v>2248</v>
      </c>
      <c r="C19" s="23" t="s">
        <v>2249</v>
      </c>
      <c r="D19" s="23" t="s">
        <v>2250</v>
      </c>
      <c r="E19" s="23" t="s">
        <v>2251</v>
      </c>
      <c r="F19" s="24" t="s">
        <v>2192</v>
      </c>
    </row>
    <row r="20" spans="1:6" ht="36" customHeight="1" x14ac:dyDescent="0.25">
      <c r="A20" s="15" t="s">
        <v>19</v>
      </c>
      <c r="B20" s="22" t="s">
        <v>2252</v>
      </c>
      <c r="C20" s="23" t="s">
        <v>2253</v>
      </c>
      <c r="D20" s="23" t="s">
        <v>2254</v>
      </c>
      <c r="E20" s="23" t="s">
        <v>2255</v>
      </c>
      <c r="F20" s="24" t="s">
        <v>2192</v>
      </c>
    </row>
    <row r="21" spans="1:6" ht="36" customHeight="1" x14ac:dyDescent="0.25">
      <c r="A21" s="15" t="s">
        <v>19</v>
      </c>
      <c r="B21" s="22" t="s">
        <v>2256</v>
      </c>
      <c r="C21" s="23" t="s">
        <v>2257</v>
      </c>
      <c r="D21" s="23" t="s">
        <v>2258</v>
      </c>
      <c r="E21" s="23" t="s">
        <v>2259</v>
      </c>
      <c r="F21" s="24" t="s">
        <v>2192</v>
      </c>
    </row>
    <row r="22" spans="1:6" ht="36" customHeight="1" x14ac:dyDescent="0.25">
      <c r="A22" s="15" t="s">
        <v>19</v>
      </c>
      <c r="B22" s="22" t="s">
        <v>2260</v>
      </c>
      <c r="C22" s="23" t="s">
        <v>2261</v>
      </c>
      <c r="D22" s="23" t="s">
        <v>2262</v>
      </c>
      <c r="E22" s="23" t="s">
        <v>2263</v>
      </c>
      <c r="F22" s="24" t="s">
        <v>2192</v>
      </c>
    </row>
    <row r="23" spans="1:6" ht="36" customHeight="1" x14ac:dyDescent="0.25">
      <c r="A23" s="15" t="s">
        <v>19</v>
      </c>
      <c r="B23" s="22" t="s">
        <v>2264</v>
      </c>
      <c r="C23" s="23" t="s">
        <v>2265</v>
      </c>
      <c r="D23" s="23" t="s">
        <v>2266</v>
      </c>
      <c r="E23" s="23" t="s">
        <v>2267</v>
      </c>
      <c r="F23" s="24" t="s">
        <v>2192</v>
      </c>
    </row>
    <row r="24" spans="1:6" ht="36" customHeight="1" x14ac:dyDescent="0.25">
      <c r="A24" s="15" t="s">
        <v>19</v>
      </c>
      <c r="B24" s="22" t="s">
        <v>2268</v>
      </c>
      <c r="C24" s="23" t="s">
        <v>2269</v>
      </c>
      <c r="D24" s="23" t="s">
        <v>2270</v>
      </c>
      <c r="E24" s="23" t="s">
        <v>2271</v>
      </c>
      <c r="F24" s="24" t="s">
        <v>2192</v>
      </c>
    </row>
    <row r="25" spans="1:6" ht="36" customHeight="1" x14ac:dyDescent="0.25">
      <c r="A25" s="15" t="s">
        <v>19</v>
      </c>
      <c r="B25" s="22" t="s">
        <v>2272</v>
      </c>
      <c r="C25" s="23" t="s">
        <v>2273</v>
      </c>
      <c r="D25" s="23" t="s">
        <v>2274</v>
      </c>
      <c r="E25" s="23" t="s">
        <v>2275</v>
      </c>
      <c r="F25" s="24" t="s">
        <v>2192</v>
      </c>
    </row>
    <row r="26" spans="1:6" ht="36" customHeight="1" x14ac:dyDescent="0.25">
      <c r="A26" s="15" t="s">
        <v>19</v>
      </c>
      <c r="B26" s="22" t="s">
        <v>2276</v>
      </c>
      <c r="C26" s="23" t="s">
        <v>2277</v>
      </c>
      <c r="D26" s="23" t="s">
        <v>2278</v>
      </c>
      <c r="E26" s="23" t="s">
        <v>2279</v>
      </c>
      <c r="F26" s="24" t="s">
        <v>2192</v>
      </c>
    </row>
    <row r="27" spans="1:6" ht="36" customHeight="1" x14ac:dyDescent="0.25">
      <c r="A27" s="15" t="s">
        <v>19</v>
      </c>
      <c r="B27" s="22" t="s">
        <v>2280</v>
      </c>
      <c r="C27" s="23" t="s">
        <v>2281</v>
      </c>
      <c r="D27" s="23" t="s">
        <v>2282</v>
      </c>
      <c r="E27" s="23" t="s">
        <v>2283</v>
      </c>
      <c r="F27" s="24" t="s">
        <v>2192</v>
      </c>
    </row>
    <row r="28" spans="1:6" ht="36" customHeight="1" x14ac:dyDescent="0.25">
      <c r="A28" s="15" t="s">
        <v>19</v>
      </c>
      <c r="B28" s="22" t="s">
        <v>2284</v>
      </c>
      <c r="C28" s="23">
        <v>70074067965</v>
      </c>
      <c r="D28" s="23" t="s">
        <v>2285</v>
      </c>
      <c r="E28" s="23" t="s">
        <v>2286</v>
      </c>
      <c r="F28" s="24" t="s">
        <v>2192</v>
      </c>
    </row>
    <row r="29" spans="1:6" ht="36" customHeight="1" x14ac:dyDescent="0.25">
      <c r="A29" s="15" t="s">
        <v>19</v>
      </c>
      <c r="B29" s="22" t="s">
        <v>2287</v>
      </c>
      <c r="C29" s="23" t="s">
        <v>2288</v>
      </c>
      <c r="D29" s="23" t="s">
        <v>2289</v>
      </c>
      <c r="E29" s="23" t="s">
        <v>2290</v>
      </c>
      <c r="F29" s="24" t="s">
        <v>2192</v>
      </c>
    </row>
    <row r="30" spans="1:6" ht="36" customHeight="1" x14ac:dyDescent="0.25">
      <c r="A30" s="15" t="s">
        <v>19</v>
      </c>
      <c r="B30" s="22" t="s">
        <v>2291</v>
      </c>
      <c r="C30" s="23" t="s">
        <v>2292</v>
      </c>
      <c r="D30" s="23" t="s">
        <v>2293</v>
      </c>
      <c r="E30" s="23" t="s">
        <v>2294</v>
      </c>
      <c r="F30" s="24" t="s">
        <v>2192</v>
      </c>
    </row>
    <row r="31" spans="1:6" ht="36" customHeight="1" x14ac:dyDescent="0.25">
      <c r="A31" s="15" t="s">
        <v>19</v>
      </c>
      <c r="B31" s="22" t="s">
        <v>1770</v>
      </c>
      <c r="C31" s="23" t="s">
        <v>2295</v>
      </c>
      <c r="D31" s="23" t="s">
        <v>2296</v>
      </c>
      <c r="E31" s="23" t="s">
        <v>2297</v>
      </c>
      <c r="F31" s="24" t="s">
        <v>2192</v>
      </c>
    </row>
    <row r="32" spans="1:6" ht="36" customHeight="1" x14ac:dyDescent="0.25">
      <c r="A32" s="15" t="s">
        <v>19</v>
      </c>
      <c r="B32" s="22" t="s">
        <v>1774</v>
      </c>
      <c r="C32" s="23" t="s">
        <v>2298</v>
      </c>
      <c r="D32" s="23" t="s">
        <v>2299</v>
      </c>
      <c r="E32" s="23" t="s">
        <v>2300</v>
      </c>
      <c r="F32" s="24" t="s">
        <v>2192</v>
      </c>
    </row>
    <row r="33" spans="1:6" ht="36" customHeight="1" x14ac:dyDescent="0.25">
      <c r="A33" s="15" t="s">
        <v>19</v>
      </c>
      <c r="B33" s="22" t="s">
        <v>1778</v>
      </c>
      <c r="C33" s="23" t="s">
        <v>2301</v>
      </c>
      <c r="D33" s="23" t="s">
        <v>2302</v>
      </c>
      <c r="E33" s="23" t="s">
        <v>2303</v>
      </c>
      <c r="F33" s="24" t="s">
        <v>2192</v>
      </c>
    </row>
    <row r="34" spans="1:6" ht="36" customHeight="1" x14ac:dyDescent="0.25">
      <c r="A34" s="15" t="s">
        <v>19</v>
      </c>
      <c r="B34" s="22" t="s">
        <v>2304</v>
      </c>
      <c r="C34" s="23" t="s">
        <v>2305</v>
      </c>
      <c r="D34" s="23" t="s">
        <v>2306</v>
      </c>
      <c r="E34" s="23" t="s">
        <v>2307</v>
      </c>
      <c r="F34" s="24" t="s">
        <v>2192</v>
      </c>
    </row>
    <row r="35" spans="1:6" ht="36" customHeight="1" x14ac:dyDescent="0.25">
      <c r="A35" s="15" t="s">
        <v>19</v>
      </c>
      <c r="B35" s="22" t="s">
        <v>2308</v>
      </c>
      <c r="C35" s="23" t="s">
        <v>2309</v>
      </c>
      <c r="D35" s="23" t="s">
        <v>2310</v>
      </c>
      <c r="E35" s="23" t="s">
        <v>2311</v>
      </c>
      <c r="F35" s="24" t="s">
        <v>2192</v>
      </c>
    </row>
    <row r="36" spans="1:6" ht="36" customHeight="1" x14ac:dyDescent="0.25">
      <c r="A36" s="15" t="s">
        <v>19</v>
      </c>
      <c r="B36" s="22" t="s">
        <v>2312</v>
      </c>
      <c r="C36" s="23" t="s">
        <v>2313</v>
      </c>
      <c r="D36" s="23" t="s">
        <v>2314</v>
      </c>
      <c r="E36" s="23" t="s">
        <v>2315</v>
      </c>
      <c r="F36" s="24" t="s">
        <v>2192</v>
      </c>
    </row>
    <row r="37" spans="1:6" ht="36" customHeight="1" x14ac:dyDescent="0.25">
      <c r="A37" s="15" t="s">
        <v>19</v>
      </c>
      <c r="B37" s="22" t="s">
        <v>2316</v>
      </c>
      <c r="C37" s="23" t="s">
        <v>2317</v>
      </c>
      <c r="D37" s="23" t="s">
        <v>2318</v>
      </c>
      <c r="E37" s="23" t="s">
        <v>2319</v>
      </c>
      <c r="F37" s="24" t="s">
        <v>2192</v>
      </c>
    </row>
    <row r="38" spans="1:6" ht="36" customHeight="1" x14ac:dyDescent="0.25">
      <c r="A38" s="15" t="s">
        <v>19</v>
      </c>
      <c r="B38" s="22" t="s">
        <v>1799</v>
      </c>
      <c r="C38" s="23" t="s">
        <v>2320</v>
      </c>
      <c r="D38" s="23" t="s">
        <v>2321</v>
      </c>
      <c r="E38" s="23" t="s">
        <v>2322</v>
      </c>
      <c r="F38" s="24" t="s">
        <v>2192</v>
      </c>
    </row>
    <row r="39" spans="1:6" ht="36" customHeight="1" x14ac:dyDescent="0.25">
      <c r="A39" s="15" t="s">
        <v>19</v>
      </c>
      <c r="B39" s="22" t="s">
        <v>1790</v>
      </c>
      <c r="C39" s="23" t="s">
        <v>2323</v>
      </c>
      <c r="D39" s="23" t="s">
        <v>2324</v>
      </c>
      <c r="E39" s="23" t="s">
        <v>2325</v>
      </c>
      <c r="F39" s="24" t="s">
        <v>2192</v>
      </c>
    </row>
    <row r="40" spans="1:6" ht="36" customHeight="1" x14ac:dyDescent="0.25">
      <c r="A40" s="15" t="s">
        <v>19</v>
      </c>
      <c r="B40" s="22" t="s">
        <v>2326</v>
      </c>
      <c r="C40" s="23" t="s">
        <v>2327</v>
      </c>
      <c r="D40" s="23" t="s">
        <v>2328</v>
      </c>
      <c r="E40" s="23" t="s">
        <v>2329</v>
      </c>
      <c r="F40" s="24" t="s">
        <v>2192</v>
      </c>
    </row>
    <row r="41" spans="1:6" ht="36" customHeight="1" x14ac:dyDescent="0.25">
      <c r="A41" s="15" t="s">
        <v>19</v>
      </c>
      <c r="B41" s="22" t="s">
        <v>1816</v>
      </c>
      <c r="C41" s="23" t="s">
        <v>2330</v>
      </c>
      <c r="D41" s="23" t="s">
        <v>2331</v>
      </c>
      <c r="E41" s="23" t="s">
        <v>2332</v>
      </c>
      <c r="F41" s="24" t="s">
        <v>2192</v>
      </c>
    </row>
    <row r="42" spans="1:6" ht="36" customHeight="1" x14ac:dyDescent="0.25">
      <c r="A42" s="15" t="s">
        <v>19</v>
      </c>
      <c r="B42" s="22" t="s">
        <v>1820</v>
      </c>
      <c r="C42" s="23" t="s">
        <v>2333</v>
      </c>
      <c r="D42" s="23" t="s">
        <v>2334</v>
      </c>
      <c r="E42" s="23" t="s">
        <v>2335</v>
      </c>
      <c r="F42" s="24" t="s">
        <v>2192</v>
      </c>
    </row>
    <row r="43" spans="1:6" ht="36" customHeight="1" x14ac:dyDescent="0.25">
      <c r="A43" s="15" t="s">
        <v>19</v>
      </c>
      <c r="B43" s="22" t="s">
        <v>2336</v>
      </c>
      <c r="C43" s="23" t="s">
        <v>2337</v>
      </c>
      <c r="D43" s="23" t="s">
        <v>2338</v>
      </c>
      <c r="E43" s="23" t="s">
        <v>2339</v>
      </c>
      <c r="F43" s="24" t="s">
        <v>2192</v>
      </c>
    </row>
    <row r="44" spans="1:6" ht="36" customHeight="1" x14ac:dyDescent="0.25">
      <c r="A44" s="15" t="s">
        <v>19</v>
      </c>
      <c r="B44" s="22" t="s">
        <v>2340</v>
      </c>
      <c r="C44" s="23" t="s">
        <v>2341</v>
      </c>
      <c r="D44" s="23" t="s">
        <v>2342</v>
      </c>
      <c r="E44" s="23" t="s">
        <v>2343</v>
      </c>
      <c r="F44" s="24" t="s">
        <v>2192</v>
      </c>
    </row>
    <row r="45" spans="1:6" ht="36" customHeight="1" x14ac:dyDescent="0.25">
      <c r="A45" s="15" t="s">
        <v>19</v>
      </c>
      <c r="B45" s="22" t="s">
        <v>2344</v>
      </c>
      <c r="C45" s="23" t="s">
        <v>2345</v>
      </c>
      <c r="D45" s="23" t="s">
        <v>2346</v>
      </c>
      <c r="E45" s="23" t="s">
        <v>2347</v>
      </c>
      <c r="F45" s="24" t="s">
        <v>2192</v>
      </c>
    </row>
    <row r="46" spans="1:6" ht="36" customHeight="1" x14ac:dyDescent="0.25">
      <c r="A46" s="15" t="s">
        <v>19</v>
      </c>
      <c r="B46" s="22" t="s">
        <v>2348</v>
      </c>
      <c r="C46" s="23" t="s">
        <v>2349</v>
      </c>
      <c r="D46" s="23" t="s">
        <v>2350</v>
      </c>
      <c r="E46" s="23" t="s">
        <v>2351</v>
      </c>
      <c r="F46" s="24" t="s">
        <v>2192</v>
      </c>
    </row>
    <row r="47" spans="1:6" ht="36" customHeight="1" x14ac:dyDescent="0.25">
      <c r="A47" s="15" t="s">
        <v>19</v>
      </c>
      <c r="B47" s="22" t="s">
        <v>2352</v>
      </c>
      <c r="C47" s="23" t="s">
        <v>2353</v>
      </c>
      <c r="D47" s="23" t="s">
        <v>2354</v>
      </c>
      <c r="E47" s="23" t="s">
        <v>2355</v>
      </c>
      <c r="F47" s="24" t="s">
        <v>2192</v>
      </c>
    </row>
    <row r="48" spans="1:6" ht="36" customHeight="1" x14ac:dyDescent="0.25">
      <c r="A48" s="15" t="s">
        <v>19</v>
      </c>
      <c r="B48" s="44" t="s">
        <v>2356</v>
      </c>
      <c r="C48" s="45">
        <v>70074067963</v>
      </c>
      <c r="D48" s="45" t="s">
        <v>2357</v>
      </c>
      <c r="E48" s="45" t="s">
        <v>2358</v>
      </c>
      <c r="F48" s="24" t="s">
        <v>2192</v>
      </c>
    </row>
    <row r="49" spans="1:6" ht="36" customHeight="1" x14ac:dyDescent="0.25">
      <c r="A49" s="15" t="s">
        <v>116</v>
      </c>
      <c r="B49" s="15" t="s">
        <v>2359</v>
      </c>
      <c r="C49" s="38" t="s">
        <v>2360</v>
      </c>
      <c r="D49" s="38" t="s">
        <v>126</v>
      </c>
      <c r="E49" s="38" t="s">
        <v>2361</v>
      </c>
      <c r="F49" s="24" t="s">
        <v>2192</v>
      </c>
    </row>
    <row r="50" spans="1:6" ht="36" customHeight="1" x14ac:dyDescent="0.25">
      <c r="A50" s="15" t="s">
        <v>1329</v>
      </c>
      <c r="B50" s="22" t="s">
        <v>2362</v>
      </c>
      <c r="C50" s="23" t="s">
        <v>2363</v>
      </c>
      <c r="D50" s="23" t="s">
        <v>2364</v>
      </c>
      <c r="E50" s="23" t="s">
        <v>2365</v>
      </c>
      <c r="F50" s="24" t="s">
        <v>2192</v>
      </c>
    </row>
    <row r="51" spans="1:6" ht="36" customHeight="1" x14ac:dyDescent="0.25">
      <c r="A51" s="15" t="s">
        <v>1329</v>
      </c>
      <c r="B51" s="22" t="s">
        <v>2366</v>
      </c>
      <c r="C51" s="23" t="s">
        <v>2367</v>
      </c>
      <c r="D51" s="23" t="s">
        <v>2368</v>
      </c>
      <c r="E51" s="23" t="s">
        <v>2369</v>
      </c>
      <c r="F51" s="24" t="s">
        <v>2192</v>
      </c>
    </row>
    <row r="52" spans="1:6" ht="36" customHeight="1" x14ac:dyDescent="0.25">
      <c r="A52" s="15" t="s">
        <v>1329</v>
      </c>
      <c r="B52" s="22" t="s">
        <v>2370</v>
      </c>
      <c r="C52" s="23" t="s">
        <v>2371</v>
      </c>
      <c r="D52" s="23" t="s">
        <v>2372</v>
      </c>
      <c r="E52" s="23" t="s">
        <v>2373</v>
      </c>
      <c r="F52" s="24" t="s">
        <v>2192</v>
      </c>
    </row>
    <row r="53" spans="1:6" ht="36" customHeight="1" x14ac:dyDescent="0.25">
      <c r="A53" s="15" t="s">
        <v>358</v>
      </c>
      <c r="B53" s="22" t="s">
        <v>2374</v>
      </c>
      <c r="C53" s="23" t="s">
        <v>2375</v>
      </c>
      <c r="D53" s="23" t="s">
        <v>2376</v>
      </c>
      <c r="E53" s="23" t="s">
        <v>2377</v>
      </c>
      <c r="F53" s="24" t="s">
        <v>2192</v>
      </c>
    </row>
    <row r="54" spans="1:6" ht="36" customHeight="1" x14ac:dyDescent="0.25">
      <c r="A54" s="15" t="s">
        <v>358</v>
      </c>
      <c r="B54" s="22" t="s">
        <v>2378</v>
      </c>
      <c r="C54" s="23" t="s">
        <v>2379</v>
      </c>
      <c r="D54" s="23" t="s">
        <v>2380</v>
      </c>
      <c r="E54" s="23" t="s">
        <v>2381</v>
      </c>
      <c r="F54" s="24" t="s">
        <v>2192</v>
      </c>
    </row>
    <row r="55" spans="1:6" ht="36" customHeight="1" x14ac:dyDescent="0.25">
      <c r="A55" s="15" t="s">
        <v>358</v>
      </c>
      <c r="B55" s="22" t="s">
        <v>2382</v>
      </c>
      <c r="C55" s="23" t="s">
        <v>2383</v>
      </c>
      <c r="D55" s="23" t="s">
        <v>2384</v>
      </c>
      <c r="E55" s="23" t="s">
        <v>21</v>
      </c>
      <c r="F55" s="24" t="s">
        <v>2192</v>
      </c>
    </row>
    <row r="56" spans="1:6" ht="36" customHeight="1" x14ac:dyDescent="0.25">
      <c r="A56" s="15" t="s">
        <v>358</v>
      </c>
      <c r="B56" s="22" t="s">
        <v>2385</v>
      </c>
      <c r="C56" s="23" t="s">
        <v>2386</v>
      </c>
      <c r="D56" s="23" t="s">
        <v>2387</v>
      </c>
      <c r="E56" s="23" t="s">
        <v>21</v>
      </c>
      <c r="F56" s="24" t="s">
        <v>2192</v>
      </c>
    </row>
    <row r="57" spans="1:6" ht="36" customHeight="1" x14ac:dyDescent="0.25">
      <c r="A57" s="15" t="s">
        <v>358</v>
      </c>
      <c r="B57" s="22" t="s">
        <v>2388</v>
      </c>
      <c r="C57" s="23" t="s">
        <v>2389</v>
      </c>
      <c r="D57" s="23" t="s">
        <v>2390</v>
      </c>
      <c r="E57" s="23" t="s">
        <v>21</v>
      </c>
      <c r="F57" s="24" t="s">
        <v>2192</v>
      </c>
    </row>
    <row r="58" spans="1:6" ht="36" customHeight="1" x14ac:dyDescent="0.25">
      <c r="A58" s="15" t="s">
        <v>358</v>
      </c>
      <c r="B58" s="22" t="s">
        <v>2391</v>
      </c>
      <c r="C58" s="23" t="s">
        <v>2392</v>
      </c>
      <c r="D58" s="23" t="s">
        <v>2393</v>
      </c>
      <c r="E58" s="23" t="s">
        <v>21</v>
      </c>
      <c r="F58" s="24" t="s">
        <v>2192</v>
      </c>
    </row>
    <row r="59" spans="1:6" ht="36" customHeight="1" x14ac:dyDescent="0.25">
      <c r="A59" s="15" t="s">
        <v>358</v>
      </c>
      <c r="B59" s="22" t="s">
        <v>2394</v>
      </c>
      <c r="C59" s="23" t="s">
        <v>2395</v>
      </c>
      <c r="D59" s="23" t="s">
        <v>2396</v>
      </c>
      <c r="E59" s="23" t="s">
        <v>21</v>
      </c>
      <c r="F59" s="24" t="s">
        <v>2192</v>
      </c>
    </row>
    <row r="60" spans="1:6" ht="36" customHeight="1" x14ac:dyDescent="0.25">
      <c r="A60" s="15" t="s">
        <v>358</v>
      </c>
      <c r="B60" s="22" t="s">
        <v>2397</v>
      </c>
      <c r="C60" s="23" t="s">
        <v>2398</v>
      </c>
      <c r="D60" s="23" t="s">
        <v>2399</v>
      </c>
      <c r="E60" s="23" t="s">
        <v>21</v>
      </c>
      <c r="F60" s="24" t="s">
        <v>2192</v>
      </c>
    </row>
    <row r="61" spans="1:6" ht="36" customHeight="1" x14ac:dyDescent="0.25">
      <c r="A61" s="15" t="s">
        <v>358</v>
      </c>
      <c r="B61" s="22" t="s">
        <v>2400</v>
      </c>
      <c r="C61" s="23" t="s">
        <v>2401</v>
      </c>
      <c r="D61" s="23" t="s">
        <v>2402</v>
      </c>
      <c r="E61" s="23" t="s">
        <v>2402</v>
      </c>
      <c r="F61" s="24" t="s">
        <v>2192</v>
      </c>
    </row>
    <row r="62" spans="1:6" ht="36" customHeight="1" x14ac:dyDescent="0.25">
      <c r="A62" s="15" t="s">
        <v>358</v>
      </c>
      <c r="B62" s="22" t="s">
        <v>2403</v>
      </c>
      <c r="C62" s="23" t="s">
        <v>2404</v>
      </c>
      <c r="D62" s="23" t="s">
        <v>2405</v>
      </c>
      <c r="E62" s="23" t="s">
        <v>2406</v>
      </c>
      <c r="F62" s="24" t="s">
        <v>2192</v>
      </c>
    </row>
    <row r="63" spans="1:6" ht="36" customHeight="1" x14ac:dyDescent="0.25">
      <c r="A63" s="15" t="s">
        <v>358</v>
      </c>
      <c r="B63" s="22" t="s">
        <v>2407</v>
      </c>
      <c r="C63" s="23" t="s">
        <v>2408</v>
      </c>
      <c r="D63" s="23" t="s">
        <v>2409</v>
      </c>
      <c r="E63" s="23" t="s">
        <v>2410</v>
      </c>
      <c r="F63" s="24" t="s">
        <v>2192</v>
      </c>
    </row>
    <row r="64" spans="1:6" ht="36" customHeight="1" x14ac:dyDescent="0.25">
      <c r="A64" s="15" t="s">
        <v>358</v>
      </c>
      <c r="B64" s="22" t="s">
        <v>2411</v>
      </c>
      <c r="C64" s="23" t="s">
        <v>2412</v>
      </c>
      <c r="D64" s="23" t="s">
        <v>2413</v>
      </c>
      <c r="E64" s="23" t="s">
        <v>2414</v>
      </c>
      <c r="F64" s="24" t="s">
        <v>2192</v>
      </c>
    </row>
    <row r="65" spans="1:6" ht="36" customHeight="1" x14ac:dyDescent="0.25">
      <c r="A65" s="15" t="s">
        <v>358</v>
      </c>
      <c r="B65" s="22" t="s">
        <v>2415</v>
      </c>
      <c r="C65" s="23" t="s">
        <v>2416</v>
      </c>
      <c r="D65" s="23" t="s">
        <v>2417</v>
      </c>
      <c r="E65" s="23" t="s">
        <v>2418</v>
      </c>
      <c r="F65" s="24" t="s">
        <v>2192</v>
      </c>
    </row>
    <row r="66" spans="1:6" ht="36" customHeight="1" x14ac:dyDescent="0.25">
      <c r="A66" s="15" t="s">
        <v>358</v>
      </c>
      <c r="B66" s="22" t="s">
        <v>2419</v>
      </c>
      <c r="C66" s="23" t="s">
        <v>2420</v>
      </c>
      <c r="D66" s="23" t="s">
        <v>2421</v>
      </c>
      <c r="E66" s="23" t="s">
        <v>2422</v>
      </c>
      <c r="F66" s="24" t="s">
        <v>2192</v>
      </c>
    </row>
    <row r="67" spans="1:6" ht="36" customHeight="1" x14ac:dyDescent="0.25">
      <c r="A67" s="15" t="s">
        <v>358</v>
      </c>
      <c r="B67" s="22" t="s">
        <v>2423</v>
      </c>
      <c r="C67" s="23" t="s">
        <v>2424</v>
      </c>
      <c r="D67" s="23" t="s">
        <v>21</v>
      </c>
      <c r="E67" s="23" t="s">
        <v>2425</v>
      </c>
      <c r="F67" s="24" t="s">
        <v>2192</v>
      </c>
    </row>
    <row r="68" spans="1:6" ht="36" customHeight="1" x14ac:dyDescent="0.25">
      <c r="A68" s="15" t="s">
        <v>358</v>
      </c>
      <c r="B68" s="22" t="s">
        <v>2426</v>
      </c>
      <c r="C68" s="23" t="s">
        <v>2427</v>
      </c>
      <c r="D68" s="23" t="s">
        <v>21</v>
      </c>
      <c r="E68" s="23" t="s">
        <v>2428</v>
      </c>
      <c r="F68" s="24" t="s">
        <v>2192</v>
      </c>
    </row>
    <row r="69" spans="1:6" ht="36" customHeight="1" x14ac:dyDescent="0.25">
      <c r="A69" s="15" t="s">
        <v>358</v>
      </c>
      <c r="B69" s="22" t="s">
        <v>2429</v>
      </c>
      <c r="C69" s="23" t="s">
        <v>2430</v>
      </c>
      <c r="D69" s="23" t="s">
        <v>2431</v>
      </c>
      <c r="E69" s="23" t="s">
        <v>2432</v>
      </c>
      <c r="F69" s="24" t="s">
        <v>2192</v>
      </c>
    </row>
    <row r="70" spans="1:6" ht="36" customHeight="1" x14ac:dyDescent="0.25">
      <c r="A70" s="15" t="s">
        <v>358</v>
      </c>
      <c r="B70" s="22" t="s">
        <v>2433</v>
      </c>
      <c r="C70" s="23" t="s">
        <v>2434</v>
      </c>
      <c r="D70" s="23" t="s">
        <v>2435</v>
      </c>
      <c r="E70" s="23" t="s">
        <v>2436</v>
      </c>
      <c r="F70" s="24" t="s">
        <v>2192</v>
      </c>
    </row>
    <row r="71" spans="1:6" ht="36" customHeight="1" x14ac:dyDescent="0.25">
      <c r="A71" s="15" t="s">
        <v>358</v>
      </c>
      <c r="B71" s="22" t="s">
        <v>2437</v>
      </c>
      <c r="C71" s="23" t="s">
        <v>2438</v>
      </c>
      <c r="D71" s="23" t="s">
        <v>2439</v>
      </c>
      <c r="E71" s="23" t="s">
        <v>2440</v>
      </c>
      <c r="F71" s="24" t="s">
        <v>2192</v>
      </c>
    </row>
    <row r="72" spans="1:6" ht="36" customHeight="1" x14ac:dyDescent="0.25">
      <c r="A72" s="15" t="s">
        <v>358</v>
      </c>
      <c r="B72" s="22" t="s">
        <v>2441</v>
      </c>
      <c r="C72" s="23" t="s">
        <v>2442</v>
      </c>
      <c r="D72" s="23" t="s">
        <v>2443</v>
      </c>
      <c r="E72" s="23" t="s">
        <v>2444</v>
      </c>
      <c r="F72" s="24" t="s">
        <v>2192</v>
      </c>
    </row>
    <row r="73" spans="1:6" s="35" customFormat="1" ht="36" customHeight="1" x14ac:dyDescent="0.25">
      <c r="A73" s="15" t="s">
        <v>2445</v>
      </c>
      <c r="B73" s="84" t="s">
        <v>1075</v>
      </c>
      <c r="C73" s="85" t="s">
        <v>2446</v>
      </c>
      <c r="D73" s="86" t="s">
        <v>21</v>
      </c>
      <c r="E73" s="85" t="s">
        <v>1076</v>
      </c>
      <c r="F73" s="24" t="s">
        <v>2192</v>
      </c>
    </row>
    <row r="74" spans="1:6" s="35" customFormat="1" ht="36" customHeight="1" x14ac:dyDescent="0.25">
      <c r="A74" s="15" t="s">
        <v>2448</v>
      </c>
      <c r="B74" s="84" t="s">
        <v>1085</v>
      </c>
      <c r="C74" s="85" t="s">
        <v>2449</v>
      </c>
      <c r="D74" s="86" t="s">
        <v>21</v>
      </c>
      <c r="E74" s="85" t="s">
        <v>1086</v>
      </c>
      <c r="F74" s="24" t="s">
        <v>2192</v>
      </c>
    </row>
    <row r="75" spans="1:6" s="35" customFormat="1" ht="36" customHeight="1" x14ac:dyDescent="0.25">
      <c r="A75" s="15" t="s">
        <v>2450</v>
      </c>
      <c r="B75" s="84" t="s">
        <v>1205</v>
      </c>
      <c r="C75" s="85" t="s">
        <v>2451</v>
      </c>
      <c r="D75" s="86" t="s">
        <v>21</v>
      </c>
      <c r="E75" s="85" t="s">
        <v>2452</v>
      </c>
      <c r="F75" s="24" t="s">
        <v>2192</v>
      </c>
    </row>
    <row r="76" spans="1:6" s="35" customFormat="1" ht="36" customHeight="1" x14ac:dyDescent="0.25">
      <c r="A76" s="15" t="s">
        <v>2453</v>
      </c>
      <c r="B76" s="84" t="s">
        <v>1208</v>
      </c>
      <c r="C76" s="85" t="s">
        <v>2454</v>
      </c>
      <c r="D76" s="86" t="s">
        <v>21</v>
      </c>
      <c r="E76" s="85" t="s">
        <v>2455</v>
      </c>
      <c r="F76" s="24" t="s">
        <v>2192</v>
      </c>
    </row>
    <row r="77" spans="1:6" s="35" customFormat="1" ht="36" customHeight="1" x14ac:dyDescent="0.25">
      <c r="A77" s="15" t="s">
        <v>2456</v>
      </c>
      <c r="B77" s="84" t="s">
        <v>1196</v>
      </c>
      <c r="C77" s="85">
        <v>50600021117</v>
      </c>
      <c r="D77" s="86" t="s">
        <v>21</v>
      </c>
      <c r="E77" s="86" t="s">
        <v>2457</v>
      </c>
      <c r="F77" s="24" t="s">
        <v>2192</v>
      </c>
    </row>
    <row r="78" spans="1:6" s="35" customFormat="1" ht="36" customHeight="1" x14ac:dyDescent="0.25">
      <c r="A78" s="15" t="s">
        <v>2458</v>
      </c>
      <c r="B78" s="84" t="s">
        <v>1199</v>
      </c>
      <c r="C78" s="85">
        <v>50600021124</v>
      </c>
      <c r="D78" s="86" t="s">
        <v>21</v>
      </c>
      <c r="E78" s="86" t="s">
        <v>1200</v>
      </c>
      <c r="F78" s="24" t="s">
        <v>2192</v>
      </c>
    </row>
    <row r="79" spans="1:6" s="35" customFormat="1" ht="36" customHeight="1" x14ac:dyDescent="0.25">
      <c r="A79" s="15" t="s">
        <v>2459</v>
      </c>
      <c r="B79" s="84" t="s">
        <v>2460</v>
      </c>
      <c r="C79" s="85">
        <v>50600021698</v>
      </c>
      <c r="D79" s="86" t="s">
        <v>21</v>
      </c>
      <c r="E79" s="86" t="s">
        <v>2461</v>
      </c>
      <c r="F79" s="24" t="s">
        <v>2192</v>
      </c>
    </row>
    <row r="80" spans="1:6" s="35" customFormat="1" ht="36" customHeight="1" x14ac:dyDescent="0.25">
      <c r="A80" s="15" t="s">
        <v>2462</v>
      </c>
      <c r="B80" s="84" t="s">
        <v>2463</v>
      </c>
      <c r="C80" s="85">
        <v>50600021704</v>
      </c>
      <c r="D80" s="86" t="s">
        <v>21</v>
      </c>
      <c r="E80" s="86" t="s">
        <v>2464</v>
      </c>
      <c r="F80" s="24" t="s">
        <v>2192</v>
      </c>
    </row>
    <row r="81" spans="1:8" s="35" customFormat="1" ht="36" customHeight="1" x14ac:dyDescent="0.25">
      <c r="A81" s="15" t="s">
        <v>2465</v>
      </c>
      <c r="B81" s="84" t="s">
        <v>2466</v>
      </c>
      <c r="C81" s="85">
        <v>50600021711</v>
      </c>
      <c r="D81" s="86" t="s">
        <v>21</v>
      </c>
      <c r="E81" s="86" t="s">
        <v>2467</v>
      </c>
      <c r="F81" s="24" t="s">
        <v>2192</v>
      </c>
    </row>
    <row r="82" spans="1:8" s="35" customFormat="1" ht="36" customHeight="1" x14ac:dyDescent="0.25">
      <c r="A82" s="15" t="s">
        <v>2462</v>
      </c>
      <c r="B82" s="84" t="s">
        <v>1232</v>
      </c>
      <c r="C82" s="85" t="s">
        <v>2468</v>
      </c>
      <c r="D82" s="86" t="s">
        <v>21</v>
      </c>
      <c r="E82" s="85" t="s">
        <v>2469</v>
      </c>
      <c r="F82" s="24" t="s">
        <v>2192</v>
      </c>
    </row>
    <row r="83" spans="1:8" s="35" customFormat="1" ht="36" customHeight="1" x14ac:dyDescent="0.25">
      <c r="A83" s="15" t="s">
        <v>2447</v>
      </c>
      <c r="B83" s="84" t="s">
        <v>1486</v>
      </c>
      <c r="C83" s="85" t="s">
        <v>2470</v>
      </c>
      <c r="D83" s="86" t="s">
        <v>126</v>
      </c>
      <c r="E83" s="85" t="s">
        <v>1487</v>
      </c>
      <c r="F83" s="24" t="s">
        <v>2192</v>
      </c>
    </row>
    <row r="84" spans="1:8" ht="36" customHeight="1" x14ac:dyDescent="0.25">
      <c r="A84" s="15" t="s">
        <v>2471</v>
      </c>
      <c r="B84" s="22" t="s">
        <v>2472</v>
      </c>
      <c r="C84" s="23" t="s">
        <v>2473</v>
      </c>
      <c r="D84" s="23" t="s">
        <v>21</v>
      </c>
      <c r="E84" s="23" t="s">
        <v>2474</v>
      </c>
      <c r="F84" s="24" t="s">
        <v>2192</v>
      </c>
      <c r="H84" s="36"/>
    </row>
    <row r="85" spans="1:8" ht="36" customHeight="1" x14ac:dyDescent="0.25">
      <c r="A85" s="15" t="s">
        <v>19</v>
      </c>
      <c r="B85" s="22" t="s">
        <v>2475</v>
      </c>
      <c r="C85" s="29" t="s">
        <v>2476</v>
      </c>
      <c r="D85" s="23" t="s">
        <v>2477</v>
      </c>
      <c r="E85" s="23" t="s">
        <v>2478</v>
      </c>
      <c r="F85" s="24" t="s">
        <v>2479</v>
      </c>
    </row>
    <row r="86" spans="1:8" ht="36" customHeight="1" x14ac:dyDescent="0.25">
      <c r="A86" s="15" t="s">
        <v>19</v>
      </c>
      <c r="B86" s="22" t="s">
        <v>2480</v>
      </c>
      <c r="C86" s="29" t="s">
        <v>2481</v>
      </c>
      <c r="D86" s="23" t="s">
        <v>2482</v>
      </c>
      <c r="E86" s="23" t="s">
        <v>2483</v>
      </c>
      <c r="F86" s="24" t="s">
        <v>2479</v>
      </c>
    </row>
    <row r="87" spans="1:8" ht="36" customHeight="1" x14ac:dyDescent="0.25">
      <c r="A87" s="15" t="s">
        <v>19</v>
      </c>
      <c r="B87" s="22" t="s">
        <v>2484</v>
      </c>
      <c r="C87" s="29" t="s">
        <v>2485</v>
      </c>
      <c r="D87" s="23" t="s">
        <v>2486</v>
      </c>
      <c r="E87" s="23" t="s">
        <v>2487</v>
      </c>
      <c r="F87" s="24" t="s">
        <v>2479</v>
      </c>
    </row>
    <row r="88" spans="1:8" ht="36" customHeight="1" x14ac:dyDescent="0.25">
      <c r="A88" s="15" t="s">
        <v>19</v>
      </c>
      <c r="B88" s="22" t="s">
        <v>2488</v>
      </c>
      <c r="C88" s="29" t="s">
        <v>2489</v>
      </c>
      <c r="D88" s="23" t="s">
        <v>2490</v>
      </c>
      <c r="E88" s="23" t="s">
        <v>2491</v>
      </c>
      <c r="F88" s="24" t="s">
        <v>2479</v>
      </c>
    </row>
    <row r="89" spans="1:8" ht="36" customHeight="1" x14ac:dyDescent="0.25">
      <c r="A89" s="15" t="s">
        <v>19</v>
      </c>
      <c r="B89" s="22" t="s">
        <v>2492</v>
      </c>
      <c r="C89" s="29" t="s">
        <v>2493</v>
      </c>
      <c r="D89" s="23" t="s">
        <v>2494</v>
      </c>
      <c r="E89" s="23" t="s">
        <v>2495</v>
      </c>
      <c r="F89" s="24" t="s">
        <v>2479</v>
      </c>
    </row>
    <row r="90" spans="1:8" ht="36" customHeight="1" x14ac:dyDescent="0.25">
      <c r="A90" s="15" t="s">
        <v>19</v>
      </c>
      <c r="B90" s="22" t="s">
        <v>2496</v>
      </c>
      <c r="C90" s="29" t="s">
        <v>2497</v>
      </c>
      <c r="D90" s="23" t="s">
        <v>2498</v>
      </c>
      <c r="E90" s="23" t="s">
        <v>2499</v>
      </c>
      <c r="F90" s="24" t="s">
        <v>2479</v>
      </c>
    </row>
    <row r="91" spans="1:8" ht="36" customHeight="1" x14ac:dyDescent="0.25">
      <c r="A91" s="15" t="s">
        <v>19</v>
      </c>
      <c r="B91" s="22" t="s">
        <v>2500</v>
      </c>
      <c r="C91" s="29" t="s">
        <v>2501</v>
      </c>
      <c r="D91" s="23" t="s">
        <v>2502</v>
      </c>
      <c r="E91" s="23" t="s">
        <v>2503</v>
      </c>
      <c r="F91" s="24" t="s">
        <v>2479</v>
      </c>
    </row>
    <row r="92" spans="1:8" ht="45.75" customHeight="1" x14ac:dyDescent="0.25">
      <c r="A92" s="15" t="s">
        <v>207</v>
      </c>
      <c r="B92" s="22" t="s">
        <v>2504</v>
      </c>
      <c r="C92" s="29" t="s">
        <v>2505</v>
      </c>
      <c r="D92" s="27" t="s">
        <v>2506</v>
      </c>
      <c r="E92" s="23" t="s">
        <v>2507</v>
      </c>
      <c r="F92" s="24" t="s">
        <v>2479</v>
      </c>
    </row>
  </sheetData>
  <autoFilter ref="A3:F92" xr:uid="{00000000-0009-0000-0000-000001000000}"/>
  <sortState xmlns:xlrd2="http://schemas.microsoft.com/office/spreadsheetml/2017/richdata2" ref="A4:F92">
    <sortCondition descending="1" ref="F4:F92"/>
    <sortCondition ref="A4:A92"/>
  </sortState>
  <mergeCells count="2">
    <mergeCell ref="A1:F1"/>
    <mergeCell ref="A2:F2"/>
  </mergeCells>
  <phoneticPr fontId="17" type="noConversion"/>
  <conditionalFormatting sqref="C4:C48">
    <cfRule type="duplicateValues" dxfId="0" priority="1"/>
  </conditionalFormatting>
  <pageMargins left="0.25" right="0.25" top="0.75" bottom="0.75" header="0.3" footer="0.3"/>
  <pageSetup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45a7736-35ca-43e2-8a6d-7da7a4168ec0" xsi:nil="true"/>
    <lcf76f155ced4ddcb4097134ff3c332f xmlns="b33b8641-aaa6-4ef3-90d2-135361d44826">
      <Terms xmlns="http://schemas.microsoft.com/office/infopath/2007/PartnerControls"/>
    </lcf76f155ced4ddcb4097134ff3c332f>
    <IconOverlay xmlns="http://schemas.microsoft.com/sharepoint/v4" xsi:nil="true"/>
    <_dlc_DocId xmlns="e6482fc5-860a-484a-ba0d-c94518493c2d">UVHSJ3QVJMU6-1380058126-392971</_dlc_DocId>
    <_dlc_DocIdUrl xmlns="e6482fc5-860a-484a-ba0d-c94518493c2d">
      <Url>https://mgln.sharepoint.com/sites/MediCal/_layouts/15/DocIdRedir.aspx?ID=UVHSJ3QVJMU6-1380058126-392971</Url>
      <Description>UVHSJ3QVJMU6-1380058126-392971</Description>
    </_dlc_DocIdUrl>
    <StartTime xmlns="b33b8641-aaa6-4ef3-90d2-135361d44826" xsi:nil="true"/>
    <EndTime xmlns="b33b8641-aaa6-4ef3-90d2-135361d4482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76232A0A1B934E8453B8E1E4CDE387" ma:contentTypeVersion="37" ma:contentTypeDescription="Create a new document." ma:contentTypeScope="" ma:versionID="141c06098261abedfc9b55a353750e2b">
  <xsd:schema xmlns:xsd="http://www.w3.org/2001/XMLSchema" xmlns:xs="http://www.w3.org/2001/XMLSchema" xmlns:p="http://schemas.microsoft.com/office/2006/metadata/properties" xmlns:ns2="e6482fc5-860a-484a-ba0d-c94518493c2d" xmlns:ns3="b33b8641-aaa6-4ef3-90d2-135361d44826" xmlns:ns4="http://schemas.microsoft.com/sharepoint/v4" xmlns:ns5="445a7736-35ca-43e2-8a6d-7da7a4168ec0" targetNamespace="http://schemas.microsoft.com/office/2006/metadata/properties" ma:root="true" ma:fieldsID="24b254b261d96cf759abb7785478183f" ns2:_="" ns3:_="" ns4:_="" ns5:_="">
    <xsd:import namespace="e6482fc5-860a-484a-ba0d-c94518493c2d"/>
    <xsd:import namespace="b33b8641-aaa6-4ef3-90d2-135361d44826"/>
    <xsd:import namespace="http://schemas.microsoft.com/sharepoint/v4"/>
    <xsd:import namespace="445a7736-35ca-43e2-8a6d-7da7a4168ec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IconOverlay" minOccurs="0"/>
                <xsd:element ref="ns3:MediaServiceDateTaken" minOccurs="0"/>
                <xsd:element ref="ns3:MediaLengthInSeconds" minOccurs="0"/>
                <xsd:element ref="ns3:lcf76f155ced4ddcb4097134ff3c332f" minOccurs="0"/>
                <xsd:element ref="ns5:TaxCatchAll" minOccurs="0"/>
                <xsd:element ref="ns3:MediaServiceObjectDetectorVersions" minOccurs="0"/>
                <xsd:element ref="ns3:MediaServiceSearchProperties" minOccurs="0"/>
                <xsd:element ref="ns3:StartTime" minOccurs="0"/>
                <xsd:element ref="ns3:En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82fc5-860a-484a-ba0d-c94518493c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3b8641-aaa6-4ef3-90d2-135361d4482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8bf7d192-bdca-4eec-a0b7-a0baa171e6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StartTime" ma:index="29" nillable="true" ma:displayName="Start Time" ma:format="DateOnly" ma:internalName="StartTime">
      <xsd:simpleType>
        <xsd:restriction base="dms:DateTime"/>
      </xsd:simpleType>
    </xsd:element>
    <xsd:element name="EndTime" ma:index="30" nillable="true" ma:displayName="End Time" ma:format="DateOnly" ma:internalName="En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5a7736-35ca-43e2-8a6d-7da7a4168ec0"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e2a1dfaf-408a-4ec2-bbeb-8543881785c8}" ma:internalName="TaxCatchAll" ma:showField="CatchAllData" ma:web="445a7736-35ca-43e2-8a6d-7da7a4168e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E0C6BBE-0AC7-49B5-809D-049EE9A70EF5}">
  <ds:schemaRefs>
    <ds:schemaRef ds:uri="http://schemas.microsoft.com/sharepoint/v3/contenttype/forms"/>
  </ds:schemaRefs>
</ds:datastoreItem>
</file>

<file path=customXml/itemProps2.xml><?xml version="1.0" encoding="utf-8"?>
<ds:datastoreItem xmlns:ds="http://schemas.openxmlformats.org/officeDocument/2006/customXml" ds:itemID="{104E7CC7-4035-4594-A02F-88787887EAED}">
  <ds:schemaRefs>
    <ds:schemaRef ds:uri="http://schemas.microsoft.com/office/2006/metadata/properties"/>
    <ds:schemaRef ds:uri="http://schemas.microsoft.com/office/infopath/2007/PartnerControls"/>
    <ds:schemaRef ds:uri="445a7736-35ca-43e2-8a6d-7da7a4168ec0"/>
    <ds:schemaRef ds:uri="b33b8641-aaa6-4ef3-90d2-135361d44826"/>
    <ds:schemaRef ds:uri="http://schemas.microsoft.com/sharepoint/v4"/>
    <ds:schemaRef ds:uri="e6482fc5-860a-484a-ba0d-c94518493c2d"/>
  </ds:schemaRefs>
</ds:datastoreItem>
</file>

<file path=customXml/itemProps3.xml><?xml version="1.0" encoding="utf-8"?>
<ds:datastoreItem xmlns:ds="http://schemas.openxmlformats.org/officeDocument/2006/customXml" ds:itemID="{97B2CA7E-BAE1-477C-84C5-4D7A4F225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82fc5-860a-484a-ba0d-c94518493c2d"/>
    <ds:schemaRef ds:uri="b33b8641-aaa6-4ef3-90d2-135361d44826"/>
    <ds:schemaRef ds:uri="http://schemas.microsoft.com/sharepoint/v4"/>
    <ds:schemaRef ds:uri="445a7736-35ca-43e2-8a6d-7da7a4168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5EF595-DC66-4060-AF92-0C26DF41B82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Contracted List</vt:lpstr>
      <vt:lpstr>Deletions List</vt:lpstr>
      <vt:lpstr>'Contracted List'!Print_Area</vt:lpstr>
    </vt:vector>
  </TitlesOfParts>
  <Manager/>
  <Company>DHCS &amp; CDPH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Bradley, Lori (PBD)@DHCS</dc:creator>
  <cp:keywords/>
  <dc:description/>
  <cp:lastModifiedBy>Ly, Lynn (MRx)</cp:lastModifiedBy>
  <cp:revision/>
  <dcterms:created xsi:type="dcterms:W3CDTF">2021-02-11T17:28:30Z</dcterms:created>
  <dcterms:modified xsi:type="dcterms:W3CDTF">2024-03-14T20:57:47Z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4bc2896a-e221-4acd-9617-fbdd81c2f861</vt:lpwstr>
  </property>
  <property fmtid="{D5CDD505-2E9C-101B-9397-08002B2CF9AE}" pid="3" name="MSIP_Label_8be07fcc-3295-428b-88ad-2394f5c2a736_Enabled">
    <vt:lpwstr>true</vt:lpwstr>
  </property>
  <property fmtid="{D5CDD505-2E9C-101B-9397-08002B2CF9AE}" pid="4" name="MSIP_Label_8be07fcc-3295-428b-88ad-2394f5c2a736_SetDate">
    <vt:lpwstr>2021-03-03T18:46:22Z</vt:lpwstr>
  </property>
  <property fmtid="{D5CDD505-2E9C-101B-9397-08002B2CF9AE}" pid="5" name="MSIP_Label_8be07fcc-3295-428b-88ad-2394f5c2a736_Method">
    <vt:lpwstr>Standard</vt:lpwstr>
  </property>
  <property fmtid="{D5CDD505-2E9C-101B-9397-08002B2CF9AE}" pid="6" name="MSIP_Label_8be07fcc-3295-428b-88ad-2394f5c2a736_Name">
    <vt:lpwstr>Business Use</vt:lpwstr>
  </property>
  <property fmtid="{D5CDD505-2E9C-101B-9397-08002B2CF9AE}" pid="7" name="MSIP_Label_8be07fcc-3295-428b-88ad-2394f5c2a736_SiteId">
    <vt:lpwstr>a9df4fcb-7f39-49f4-9d70-1ee81b27a772</vt:lpwstr>
  </property>
  <property fmtid="{D5CDD505-2E9C-101B-9397-08002B2CF9AE}" pid="8" name="MSIP_Label_8be07fcc-3295-428b-88ad-2394f5c2a736_ActionId">
    <vt:lpwstr>e47f7b0b-502a-41b7-a6d6-c5865a67e826</vt:lpwstr>
  </property>
  <property fmtid="{D5CDD505-2E9C-101B-9397-08002B2CF9AE}" pid="9" name="MSIP_Label_8be07fcc-3295-428b-88ad-2394f5c2a736_ContentBits">
    <vt:lpwstr>0</vt:lpwstr>
  </property>
  <property fmtid="{D5CDD505-2E9C-101B-9397-08002B2CF9AE}" pid="10" name="ContentTypeId">
    <vt:lpwstr>0x0101006476232A0A1B934E8453B8E1E4CDE387</vt:lpwstr>
  </property>
  <property fmtid="{D5CDD505-2E9C-101B-9397-08002B2CF9AE}" pid="11" name="_dlc_DocIdItemGuid">
    <vt:lpwstr>82eab7fd-70c0-4352-8433-4bbb84a12050</vt:lpwstr>
  </property>
  <property fmtid="{D5CDD505-2E9C-101B-9397-08002B2CF9AE}" pid="12" name="MediaServiceImageTags">
    <vt:lpwstr/>
  </property>
</Properties>
</file>